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9F7B2F88-EB4E-43A1-B26B-ECA36C37980F}" xr6:coauthVersionLast="47" xr6:coauthVersionMax="47" xr10:uidLastSave="{00000000-0000-0000-0000-000000000000}"/>
  <bookViews>
    <workbookView xWindow="-120" yWindow="-120" windowWidth="29040" windowHeight="15720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5" l="1"/>
  <c r="A36" i="5" s="1"/>
  <c r="C36" i="5"/>
  <c r="D36" i="5"/>
  <c r="E36" i="5"/>
  <c r="H36" i="5"/>
  <c r="I36" i="5"/>
  <c r="K36" i="5"/>
  <c r="M36" i="5"/>
  <c r="N36" i="5"/>
  <c r="P36" i="5"/>
  <c r="Q36" i="5"/>
  <c r="R36" i="5"/>
  <c r="B37" i="5"/>
  <c r="H37" i="5" s="1"/>
  <c r="C37" i="5"/>
  <c r="D37" i="5"/>
  <c r="E37" i="5"/>
  <c r="I37" i="5"/>
  <c r="K37" i="5"/>
  <c r="B38" i="5"/>
  <c r="Q38" i="5" s="1"/>
  <c r="C38" i="5"/>
  <c r="D38" i="5"/>
  <c r="E38" i="5"/>
  <c r="I38" i="5"/>
  <c r="K38" i="5"/>
  <c r="B39" i="5"/>
  <c r="M39" i="5" s="1"/>
  <c r="C39" i="5"/>
  <c r="D39" i="5"/>
  <c r="E39" i="5"/>
  <c r="F39" i="5"/>
  <c r="G39" i="5"/>
  <c r="H39" i="5"/>
  <c r="I39" i="5"/>
  <c r="K39" i="5"/>
  <c r="P39" i="5"/>
  <c r="Q39" i="5"/>
  <c r="R39" i="5"/>
  <c r="B40" i="5"/>
  <c r="C40" i="5"/>
  <c r="D40" i="5"/>
  <c r="E40" i="5"/>
  <c r="I40" i="5"/>
  <c r="K40" i="5"/>
  <c r="Q40" i="5"/>
  <c r="R40" i="5"/>
  <c r="B41" i="5"/>
  <c r="N41" i="5" s="1"/>
  <c r="C41" i="5"/>
  <c r="D41" i="5"/>
  <c r="E41" i="5"/>
  <c r="G41" i="5"/>
  <c r="I41" i="5"/>
  <c r="K41" i="5"/>
  <c r="M41" i="5"/>
  <c r="P41" i="5"/>
  <c r="Q41" i="5"/>
  <c r="R41" i="5"/>
  <c r="B34" i="5"/>
  <c r="F34" i="5" s="1"/>
  <c r="C34" i="5"/>
  <c r="D34" i="5"/>
  <c r="E34" i="5"/>
  <c r="I34" i="5"/>
  <c r="K34" i="5"/>
  <c r="B31" i="5"/>
  <c r="G31" i="5" s="1"/>
  <c r="C31" i="5"/>
  <c r="D31" i="5"/>
  <c r="E31" i="5"/>
  <c r="I31" i="5"/>
  <c r="K31" i="5"/>
  <c r="B32" i="5"/>
  <c r="N32" i="5" s="1"/>
  <c r="C32" i="5"/>
  <c r="D32" i="5"/>
  <c r="E32" i="5"/>
  <c r="I32" i="5"/>
  <c r="K32" i="5"/>
  <c r="B33" i="5"/>
  <c r="O33" i="5" s="1"/>
  <c r="C33" i="5"/>
  <c r="D33" i="5"/>
  <c r="E33" i="5"/>
  <c r="I33" i="5"/>
  <c r="K33" i="5"/>
  <c r="B19" i="5"/>
  <c r="A19" i="5" s="1"/>
  <c r="C19" i="5"/>
  <c r="D19" i="5"/>
  <c r="E19" i="5"/>
  <c r="I19" i="5"/>
  <c r="K19" i="5"/>
  <c r="B20" i="5"/>
  <c r="H20" i="5" s="1"/>
  <c r="C20" i="5"/>
  <c r="D20" i="5"/>
  <c r="E20" i="5"/>
  <c r="I20" i="5"/>
  <c r="K20" i="5"/>
  <c r="B21" i="5"/>
  <c r="Q21" i="5" s="1"/>
  <c r="C21" i="5"/>
  <c r="D21" i="5"/>
  <c r="E21" i="5"/>
  <c r="I21" i="5"/>
  <c r="K21" i="5"/>
  <c r="B22" i="5"/>
  <c r="M22" i="5" s="1"/>
  <c r="C22" i="5"/>
  <c r="D22" i="5"/>
  <c r="E22" i="5"/>
  <c r="I22" i="5"/>
  <c r="K22" i="5"/>
  <c r="B23" i="5"/>
  <c r="P23" i="5" s="1"/>
  <c r="C23" i="5"/>
  <c r="D23" i="5"/>
  <c r="E23" i="5"/>
  <c r="I23" i="5"/>
  <c r="K23" i="5"/>
  <c r="B24" i="5"/>
  <c r="N24" i="5" s="1"/>
  <c r="C24" i="5"/>
  <c r="D24" i="5"/>
  <c r="E24" i="5"/>
  <c r="I24" i="5"/>
  <c r="K24" i="5"/>
  <c r="B25" i="5"/>
  <c r="G25" i="5" s="1"/>
  <c r="C25" i="5"/>
  <c r="D25" i="5"/>
  <c r="E25" i="5"/>
  <c r="I25" i="5"/>
  <c r="K25" i="5"/>
  <c r="B26" i="5"/>
  <c r="Q26" i="5" s="1"/>
  <c r="C26" i="5"/>
  <c r="D26" i="5"/>
  <c r="E26" i="5"/>
  <c r="I26" i="5"/>
  <c r="K26" i="5"/>
  <c r="B27" i="5"/>
  <c r="M27" i="5" s="1"/>
  <c r="C27" i="5"/>
  <c r="D27" i="5"/>
  <c r="E27" i="5"/>
  <c r="I27" i="5"/>
  <c r="K27" i="5"/>
  <c r="B28" i="5"/>
  <c r="R28" i="5" s="1"/>
  <c r="C28" i="5"/>
  <c r="D28" i="5"/>
  <c r="E28" i="5"/>
  <c r="I28" i="5"/>
  <c r="K28" i="5"/>
  <c r="K18" i="5"/>
  <c r="I18" i="5"/>
  <c r="E18" i="5"/>
  <c r="D18" i="5"/>
  <c r="C18" i="5"/>
  <c r="B3" i="5"/>
  <c r="G3" i="5" s="1"/>
  <c r="C3" i="5"/>
  <c r="D3" i="5"/>
  <c r="E3" i="5"/>
  <c r="I3" i="5"/>
  <c r="J3" i="5"/>
  <c r="K3" i="5"/>
  <c r="B4" i="5"/>
  <c r="A4" i="5" s="1"/>
  <c r="C4" i="5"/>
  <c r="D4" i="5"/>
  <c r="E4" i="5"/>
  <c r="I4" i="5"/>
  <c r="J4" i="5"/>
  <c r="K4" i="5"/>
  <c r="K2" i="5"/>
  <c r="J2" i="5"/>
  <c r="I2" i="5"/>
  <c r="E2" i="5"/>
  <c r="D2" i="5"/>
  <c r="C2" i="5"/>
  <c r="H41" i="5" l="1"/>
  <c r="G37" i="5"/>
  <c r="F33" i="5"/>
  <c r="F41" i="5"/>
  <c r="G36" i="5"/>
  <c r="R31" i="5"/>
  <c r="F36" i="5"/>
  <c r="F31" i="5"/>
  <c r="O32" i="5"/>
  <c r="A38" i="5"/>
  <c r="A40" i="5"/>
  <c r="F37" i="5"/>
  <c r="P38" i="5"/>
  <c r="N38" i="5"/>
  <c r="Q37" i="5"/>
  <c r="P37" i="5"/>
  <c r="M38" i="5"/>
  <c r="O38" i="5"/>
  <c r="R37" i="5"/>
  <c r="P40" i="5"/>
  <c r="O40" i="5"/>
  <c r="N40" i="5"/>
  <c r="M40" i="5"/>
  <c r="H38" i="5"/>
  <c r="O37" i="5"/>
  <c r="A37" i="5"/>
  <c r="G38" i="5"/>
  <c r="N37" i="5"/>
  <c r="H40" i="5"/>
  <c r="O39" i="5"/>
  <c r="A39" i="5"/>
  <c r="F38" i="5"/>
  <c r="M37" i="5"/>
  <c r="G40" i="5"/>
  <c r="N39" i="5"/>
  <c r="O41" i="5"/>
  <c r="A41" i="5"/>
  <c r="F40" i="5"/>
  <c r="R38" i="5"/>
  <c r="O36" i="5"/>
  <c r="R33" i="5"/>
  <c r="Q19" i="5"/>
  <c r="Q33" i="5"/>
  <c r="P19" i="5"/>
  <c r="R19" i="5"/>
  <c r="N19" i="5"/>
  <c r="M19" i="5"/>
  <c r="H33" i="5"/>
  <c r="G33" i="5"/>
  <c r="A34" i="5"/>
  <c r="O34" i="5"/>
  <c r="Q34" i="5"/>
  <c r="H34" i="5"/>
  <c r="R34" i="5"/>
  <c r="P34" i="5"/>
  <c r="N34" i="5"/>
  <c r="M34" i="5"/>
  <c r="G34" i="5"/>
  <c r="P32" i="5"/>
  <c r="M32" i="5"/>
  <c r="Q31" i="5"/>
  <c r="P31" i="5"/>
  <c r="H32" i="5"/>
  <c r="A33" i="5"/>
  <c r="M31" i="5"/>
  <c r="N33" i="5"/>
  <c r="A32" i="5"/>
  <c r="A31" i="5"/>
  <c r="G32" i="5"/>
  <c r="M33" i="5"/>
  <c r="R32" i="5"/>
  <c r="O31" i="5"/>
  <c r="P33" i="5"/>
  <c r="N31" i="5"/>
  <c r="F32" i="5"/>
  <c r="Q32" i="5"/>
  <c r="H31" i="5"/>
  <c r="H22" i="5"/>
  <c r="G22" i="5"/>
  <c r="Q20" i="5"/>
  <c r="N23" i="5"/>
  <c r="F22" i="5"/>
  <c r="F25" i="5"/>
  <c r="M23" i="5"/>
  <c r="H19" i="5"/>
  <c r="G19" i="5"/>
  <c r="F19" i="5"/>
  <c r="R26" i="5"/>
  <c r="G20" i="5"/>
  <c r="R27" i="5"/>
  <c r="Q27" i="5"/>
  <c r="F20" i="5"/>
  <c r="H27" i="5"/>
  <c r="G24" i="5"/>
  <c r="G27" i="5"/>
  <c r="F24" i="5"/>
  <c r="F27" i="5"/>
  <c r="H24" i="5"/>
  <c r="A26" i="5"/>
  <c r="P26" i="5"/>
  <c r="N3" i="5"/>
  <c r="R22" i="5"/>
  <c r="H26" i="5"/>
  <c r="G26" i="5"/>
  <c r="N26" i="5"/>
  <c r="M26" i="5"/>
  <c r="F26" i="5"/>
  <c r="R23" i="5"/>
  <c r="P24" i="5"/>
  <c r="Q23" i="5"/>
  <c r="O26" i="5"/>
  <c r="Q28" i="5"/>
  <c r="Q22" i="5"/>
  <c r="M24" i="5"/>
  <c r="O28" i="5"/>
  <c r="R25" i="5"/>
  <c r="N21" i="5"/>
  <c r="A28" i="5"/>
  <c r="N28" i="5"/>
  <c r="Q25" i="5"/>
  <c r="O23" i="5"/>
  <c r="A23" i="5"/>
  <c r="M21" i="5"/>
  <c r="R20" i="5"/>
  <c r="A20" i="5"/>
  <c r="A25" i="5"/>
  <c r="H21" i="5"/>
  <c r="H28" i="5"/>
  <c r="A27" i="5"/>
  <c r="G21" i="5"/>
  <c r="N20" i="5"/>
  <c r="P28" i="5"/>
  <c r="O25" i="5"/>
  <c r="O20" i="5"/>
  <c r="O27" i="5"/>
  <c r="M25" i="5"/>
  <c r="R24" i="5"/>
  <c r="P22" i="5"/>
  <c r="G28" i="5"/>
  <c r="N27" i="5"/>
  <c r="Q24" i="5"/>
  <c r="H23" i="5"/>
  <c r="O22" i="5"/>
  <c r="A22" i="5"/>
  <c r="F21" i="5"/>
  <c r="M20" i="5"/>
  <c r="A21" i="5"/>
  <c r="P20" i="5"/>
  <c r="P27" i="5"/>
  <c r="N25" i="5"/>
  <c r="F28" i="5"/>
  <c r="G23" i="5"/>
  <c r="N22" i="5"/>
  <c r="H25" i="5"/>
  <c r="O24" i="5"/>
  <c r="A24" i="5"/>
  <c r="F23" i="5"/>
  <c r="R21" i="5"/>
  <c r="P21" i="5"/>
  <c r="O21" i="5"/>
  <c r="M28" i="5"/>
  <c r="P25" i="5"/>
  <c r="O19" i="5"/>
  <c r="Q3" i="5"/>
  <c r="O3" i="5"/>
  <c r="M3" i="5"/>
  <c r="R3" i="5"/>
  <c r="F3" i="5"/>
  <c r="H4" i="5"/>
  <c r="Q4" i="5"/>
  <c r="P3" i="5"/>
  <c r="A3" i="5"/>
  <c r="H3" i="5"/>
  <c r="F4" i="5"/>
  <c r="R4" i="5"/>
  <c r="O4" i="5"/>
  <c r="M4" i="5"/>
  <c r="G4" i="5"/>
  <c r="P4" i="5"/>
  <c r="N4" i="5"/>
  <c r="H8" i="2"/>
  <c r="B2" i="5" s="1"/>
  <c r="M2" i="5" s="1"/>
  <c r="H36" i="2"/>
  <c r="H47" i="2" l="1"/>
  <c r="B18" i="5"/>
  <c r="H11" i="2"/>
  <c r="H59" i="2" l="1"/>
  <c r="H54" i="2"/>
  <c r="H8" i="7"/>
  <c r="K35" i="5" l="1"/>
  <c r="K30" i="5"/>
  <c r="K29" i="5"/>
  <c r="K17" i="5"/>
  <c r="K16" i="5"/>
  <c r="K15" i="5"/>
  <c r="K14" i="5"/>
  <c r="K13" i="5"/>
  <c r="K12" i="5"/>
  <c r="K11" i="5"/>
  <c r="K10" i="5"/>
  <c r="K8" i="5"/>
  <c r="K9" i="5"/>
  <c r="K7" i="5"/>
  <c r="K6" i="5"/>
  <c r="K5" i="5"/>
  <c r="I35" i="5" l="1"/>
  <c r="E35" i="5"/>
  <c r="D35" i="5"/>
  <c r="C35" i="5"/>
  <c r="I30" i="5"/>
  <c r="E30" i="5"/>
  <c r="D30" i="5"/>
  <c r="C30" i="5"/>
  <c r="H23" i="7" l="1"/>
  <c r="B35" i="5" s="1"/>
  <c r="Q35" i="5" s="1"/>
  <c r="H14" i="7"/>
  <c r="B30" i="5" s="1"/>
  <c r="Q30" i="5" s="1"/>
  <c r="H19" i="7" l="1"/>
  <c r="H30" i="7"/>
  <c r="E29" i="5" l="1"/>
  <c r="D29" i="5"/>
  <c r="C29" i="5"/>
  <c r="B16" i="5"/>
  <c r="Q16" i="5" s="1"/>
  <c r="B8" i="5"/>
  <c r="Q8" i="5" s="1"/>
  <c r="C17" i="5" l="1"/>
  <c r="C16" i="5"/>
  <c r="C15" i="5"/>
  <c r="C14" i="5"/>
  <c r="C13" i="5"/>
  <c r="C12" i="5"/>
  <c r="C11" i="5"/>
  <c r="C10" i="5"/>
  <c r="C9" i="5"/>
  <c r="C8" i="5"/>
  <c r="C7" i="5"/>
  <c r="C6" i="5"/>
  <c r="C5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F8" i="5"/>
  <c r="F16" i="5"/>
  <c r="G8" i="5"/>
  <c r="G16" i="5"/>
  <c r="H8" i="5"/>
  <c r="H16" i="5"/>
  <c r="M8" i="5"/>
  <c r="N8" i="5"/>
  <c r="O8" i="5"/>
  <c r="P8" i="5"/>
  <c r="R8" i="5"/>
  <c r="M16" i="5"/>
  <c r="N16" i="5"/>
  <c r="O16" i="5"/>
  <c r="P16" i="5"/>
  <c r="R16" i="5"/>
  <c r="I29" i="5"/>
  <c r="I15" i="5"/>
  <c r="I14" i="5"/>
  <c r="I13" i="5"/>
  <c r="I12" i="5"/>
  <c r="I11" i="5"/>
  <c r="I16" i="5"/>
  <c r="I17" i="5"/>
  <c r="I9" i="5"/>
  <c r="I8" i="5"/>
  <c r="I7" i="5"/>
  <c r="I6" i="5"/>
  <c r="I5" i="5"/>
  <c r="I10" i="5"/>
  <c r="H48" i="2" l="1"/>
  <c r="M18" i="5" l="1"/>
  <c r="Q18" i="5"/>
  <c r="R18" i="5"/>
  <c r="O18" i="5"/>
  <c r="F18" i="5"/>
  <c r="N18" i="5"/>
  <c r="G18" i="5"/>
  <c r="H18" i="5"/>
  <c r="P18" i="5"/>
  <c r="B9" i="5"/>
  <c r="B7" i="5"/>
  <c r="Q7" i="5" s="1"/>
  <c r="B6" i="5"/>
  <c r="Q6" i="5" s="1"/>
  <c r="H15" i="2"/>
  <c r="B5" i="5" s="1"/>
  <c r="Q5" i="5" s="1"/>
  <c r="A9" i="5" l="1"/>
  <c r="Q9" i="5"/>
  <c r="G6" i="5"/>
  <c r="M6" i="5"/>
  <c r="H6" i="5"/>
  <c r="N6" i="5"/>
  <c r="O6" i="5"/>
  <c r="R6" i="5"/>
  <c r="F6" i="5"/>
  <c r="P6" i="5"/>
  <c r="H5" i="5"/>
  <c r="M5" i="5"/>
  <c r="F5" i="5"/>
  <c r="N5" i="5"/>
  <c r="O5" i="5"/>
  <c r="P5" i="5"/>
  <c r="G5" i="5"/>
  <c r="R5" i="5"/>
  <c r="P7" i="5"/>
  <c r="G7" i="5"/>
  <c r="R7" i="5"/>
  <c r="H7" i="5"/>
  <c r="M7" i="5"/>
  <c r="F7" i="5"/>
  <c r="N7" i="5"/>
  <c r="O7" i="5"/>
  <c r="M9" i="5"/>
  <c r="R9" i="5"/>
  <c r="N9" i="5"/>
  <c r="F9" i="5"/>
  <c r="G9" i="5"/>
  <c r="H9" i="5"/>
  <c r="O9" i="5"/>
  <c r="P9" i="5"/>
  <c r="B17" i="5"/>
  <c r="H20" i="2"/>
  <c r="A16" i="5"/>
  <c r="A7" i="5"/>
  <c r="A6" i="5"/>
  <c r="A17" i="5" l="1"/>
  <c r="Q17" i="5"/>
  <c r="N17" i="5"/>
  <c r="G17" i="5"/>
  <c r="O17" i="5"/>
  <c r="H17" i="5"/>
  <c r="R17" i="5"/>
  <c r="F17" i="5"/>
  <c r="P17" i="5"/>
  <c r="M17" i="5"/>
  <c r="H10" i="7" l="1"/>
  <c r="H34" i="7" s="1"/>
  <c r="B29" i="5" l="1"/>
  <c r="Q29" i="5" s="1"/>
  <c r="A29" i="5" l="1"/>
  <c r="P29" i="5"/>
  <c r="F29" i="5"/>
  <c r="R29" i="5"/>
  <c r="M29" i="5"/>
  <c r="N29" i="5"/>
  <c r="G29" i="5"/>
  <c r="O29" i="5"/>
  <c r="H29" i="5"/>
  <c r="H24" i="2"/>
  <c r="B11" i="5"/>
  <c r="Q11" i="5" s="1"/>
  <c r="B12" i="5"/>
  <c r="Q12" i="5" s="1"/>
  <c r="B13" i="5"/>
  <c r="Q13" i="5" s="1"/>
  <c r="B15" i="5"/>
  <c r="Q15" i="5" s="1"/>
  <c r="B14" i="5"/>
  <c r="Q14" i="5" s="1"/>
  <c r="M14" i="5" l="1"/>
  <c r="N14" i="5"/>
  <c r="G14" i="5"/>
  <c r="F14" i="5"/>
  <c r="H14" i="5"/>
  <c r="O14" i="5"/>
  <c r="P14" i="5"/>
  <c r="R14" i="5"/>
  <c r="P15" i="5"/>
  <c r="R15" i="5"/>
  <c r="F15" i="5"/>
  <c r="G15" i="5"/>
  <c r="H15" i="5"/>
  <c r="M15" i="5"/>
  <c r="N15" i="5"/>
  <c r="O15" i="5"/>
  <c r="F12" i="5"/>
  <c r="G12" i="5"/>
  <c r="H12" i="5"/>
  <c r="O12" i="5"/>
  <c r="P12" i="5"/>
  <c r="R12" i="5"/>
  <c r="M12" i="5"/>
  <c r="N12" i="5"/>
  <c r="N11" i="5"/>
  <c r="M11" i="5"/>
  <c r="O11" i="5"/>
  <c r="H11" i="5"/>
  <c r="P11" i="5"/>
  <c r="R11" i="5"/>
  <c r="F11" i="5"/>
  <c r="G11" i="5"/>
  <c r="P13" i="5"/>
  <c r="F13" i="5"/>
  <c r="G13" i="5"/>
  <c r="H13" i="5"/>
  <c r="M13" i="5"/>
  <c r="O13" i="5"/>
  <c r="N13" i="5"/>
  <c r="R13" i="5"/>
  <c r="B10" i="5"/>
  <c r="Q10" i="5" s="1"/>
  <c r="A14" i="5"/>
  <c r="A13" i="5"/>
  <c r="A15" i="5"/>
  <c r="H32" i="2"/>
  <c r="R10" i="5" l="1"/>
  <c r="H10" i="5"/>
  <c r="G10" i="5"/>
  <c r="M10" i="5"/>
  <c r="F10" i="5"/>
  <c r="O10" i="5"/>
  <c r="P10" i="5"/>
  <c r="N10" i="5"/>
  <c r="F30" i="5" l="1"/>
  <c r="G30" i="5"/>
  <c r="H30" i="5"/>
  <c r="N30" i="5"/>
  <c r="O30" i="5"/>
  <c r="M30" i="5"/>
  <c r="P30" i="5"/>
  <c r="R30" i="5"/>
  <c r="A30" i="5"/>
  <c r="F35" i="5" l="1"/>
  <c r="G35" i="5"/>
  <c r="H35" i="5"/>
  <c r="N35" i="5"/>
  <c r="O35" i="5"/>
  <c r="M35" i="5"/>
  <c r="P35" i="5"/>
  <c r="R35" i="5"/>
  <c r="A35" i="5"/>
  <c r="H60" i="2"/>
  <c r="A2" i="5" l="1"/>
  <c r="Q2" i="5"/>
  <c r="P2" i="5"/>
  <c r="R2" i="5"/>
  <c r="F2" i="5"/>
  <c r="N2" i="5"/>
  <c r="H2" i="5"/>
  <c r="O2" i="5"/>
  <c r="G2" i="5"/>
  <c r="H55" i="2"/>
  <c r="A8" i="5"/>
  <c r="A5" i="5"/>
  <c r="A10" i="5"/>
  <c r="A11" i="5"/>
  <c r="A12" i="5"/>
  <c r="H63" i="2" l="1"/>
  <c r="C26" i="3" s="1"/>
  <c r="A18" i="5"/>
  <c r="B92" i="5"/>
  <c r="S36" i="5" l="1"/>
  <c r="S39" i="5"/>
  <c r="S40" i="5"/>
  <c r="S31" i="5"/>
  <c r="S41" i="5"/>
  <c r="S34" i="5"/>
  <c r="S32" i="5"/>
  <c r="S38" i="5"/>
  <c r="S37" i="5"/>
  <c r="S33" i="5"/>
  <c r="S19" i="5"/>
  <c r="S24" i="5"/>
  <c r="S26" i="5"/>
  <c r="S27" i="5"/>
  <c r="S22" i="5"/>
  <c r="S25" i="5"/>
  <c r="S23" i="5"/>
  <c r="S21" i="5"/>
  <c r="S20" i="5"/>
  <c r="S28" i="5"/>
  <c r="S3" i="5"/>
  <c r="S4" i="5"/>
  <c r="S2" i="5" l="1"/>
  <c r="S5" i="5"/>
  <c r="S9" i="5"/>
  <c r="S12" i="5"/>
  <c r="S16" i="5"/>
  <c r="S8" i="5"/>
  <c r="S11" i="5"/>
  <c r="S15" i="5"/>
  <c r="S18" i="5"/>
  <c r="S7" i="5"/>
  <c r="S10" i="5"/>
  <c r="S14" i="5"/>
  <c r="S6" i="5"/>
  <c r="S13" i="5"/>
  <c r="S17" i="5"/>
  <c r="S29" i="5"/>
  <c r="S30" i="5"/>
  <c r="S35" i="5"/>
</calcChain>
</file>

<file path=xl/sharedStrings.xml><?xml version="1.0" encoding="utf-8"?>
<sst xmlns="http://schemas.openxmlformats.org/spreadsheetml/2006/main" count="293" uniqueCount="106">
  <si>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</si>
  <si>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</si>
  <si>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</si>
  <si>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</si>
  <si>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</si>
  <si>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</si>
  <si>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</si>
  <si>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</si>
  <si>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</si>
  <si>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</si>
  <si>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</si>
  <si>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</si>
  <si>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</si>
  <si>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</si>
  <si>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</si>
  <si>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</si>
  <si>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</si>
  <si>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</si>
  <si>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</si>
  <si>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</si>
  <si>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</si>
  <si>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</si>
  <si>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</si>
  <si>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</si>
  <si>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</si>
  <si>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</si>
  <si>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</si>
  <si>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</si>
  <si>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</si>
  <si>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</si>
  <si>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</si>
  <si>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</si>
  <si>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</si>
  <si>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</si>
  <si>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</si>
  <si>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</si>
  <si>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</si>
  <si>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</si>
  <si>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</si>
  <si>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</si>
  <si>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</si>
  <si>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</si>
  <si>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</si>
  <si>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</si>
  <si>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</si>
  <si>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</si>
  <si>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</si>
  <si>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</si>
  <si>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</si>
  <si>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</si>
  <si>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</si>
  <si>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</si>
  <si>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</si>
  <si>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</si>
  <si>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</si>
  <si>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</si>
  <si>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</si>
  <si>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</si>
  <si>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</si>
  <si>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</si>
  <si>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</si>
  <si>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</si>
  <si>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</si>
  <si>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</si>
  <si>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</si>
  <si>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</si>
  <si>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</si>
  <si>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</si>
  <si>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</si>
  <si>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</si>
  <si>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</si>
  <si>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</si>
  <si>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</si>
  <si>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</si>
  <si>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</si>
  <si>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</si>
  <si>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</si>
  <si>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</si>
  <si>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</si>
  <si>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</si>
  <si>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</si>
  <si>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</si>
  <si>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</si>
  <si>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</si>
  <si>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</si>
  <si>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</si>
  <si>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</si>
  <si>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</si>
  <si>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</si>
  <si>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</si>
  <si>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</si>
  <si>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</si>
  <si>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</si>
  <si>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</si>
  <si>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</si>
  <si>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</si>
  <si>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</si>
  <si>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</si>
  <si>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</si>
  <si>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</si>
  <si>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</si>
  <si>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BARTLE &amp; GIBSON WHOLESALE NEW PARTNERSHIP PACKAGES</t>
  </si>
  <si>
    <t>BG SHOWROOMS NEW PARTNERSHIP PACKAGES</t>
  </si>
  <si>
    <t>All activities outlined in the 'BG PARTNERSHIP' &amp; 'BGS PARTNERSHIP'</t>
  </si>
  <si>
    <t>(enter 'y' to select)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</si>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</sst>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[$-1009]mmmm\ d\,\ yyyy;@"/>
    <numFmt numFmtId="167" formatCode="[$-1009]d/mmm/yy;@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7" fontId="0" fillId="0" borderId="0" xfId="0" applyNumberFormat="1"/>
    <xf numFmtId="0" fontId="0" fillId="0" borderId="12" xfId="0" applyBorder="1"/>
    <xf numFmtId="0" fontId="0" fillId="0" borderId="6" xfId="0" applyBorder="1" applyAlignment="1">
      <alignment horizontal="right"/>
    </xf>
    <xf numFmtId="165" fontId="0" fillId="7" borderId="12" xfId="1" applyNumberFormat="1" applyFont="1" applyFill="1" applyBorder="1" applyProtection="1"/>
    <xf numFmtId="165" fontId="0" fillId="0" borderId="12" xfId="1" applyNumberFormat="1" applyFont="1" applyFill="1" applyBorder="1" applyProtection="1"/>
    <xf numFmtId="165" fontId="0" fillId="0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Protection="1"/>
    <xf numFmtId="165" fontId="0" fillId="0" borderId="16" xfId="1" applyNumberFormat="1" applyFont="1" applyFill="1" applyBorder="1" applyProtection="1"/>
    <xf numFmtId="165" fontId="0" fillId="0" borderId="0" xfId="1" applyNumberFormat="1" applyFont="1" applyFill="1" applyBorder="1" applyProtection="1"/>
    <xf numFmtId="165" fontId="0" fillId="0" borderId="4" xfId="1" applyNumberFormat="1" applyFont="1" applyFill="1" applyBorder="1" applyProtection="1"/>
    <xf numFmtId="0" fontId="22" fillId="5" borderId="0" xfId="0" applyFont="1" applyFill="1"/>
    <xf numFmtId="167" fontId="22" fillId="5" borderId="0" xfId="0" applyNumberFormat="1" applyFont="1" applyFill="1"/>
    <xf numFmtId="0" fontId="23" fillId="0" borderId="0" xfId="0" applyFont="1"/>
    <xf numFmtId="164" fontId="6" fillId="5" borderId="0" xfId="1" applyFont="1" applyFill="1" applyBorder="1" applyProtection="1"/>
    <xf numFmtId="164" fontId="0" fillId="0" borderId="0" xfId="1" applyFont="1" applyFill="1" applyBorder="1" applyProtection="1"/>
    <xf numFmtId="16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164" fontId="6" fillId="5" borderId="0" xfId="1" applyFont="1" applyFill="1" applyProtection="1"/>
    <xf numFmtId="164" fontId="6" fillId="0" borderId="0" xfId="1" applyFont="1" applyFill="1" applyProtection="1"/>
    <xf numFmtId="164" fontId="5" fillId="6" borderId="0" xfId="1" applyFont="1" applyFill="1" applyAlignment="1" applyProtection="1">
      <alignment horizontal="center" vertical="center"/>
    </xf>
    <xf numFmtId="164" fontId="6" fillId="0" borderId="0" xfId="1" applyFont="1" applyFill="1" applyAlignment="1" applyProtection="1">
      <alignment horizontal="center"/>
    </xf>
    <xf numFmtId="164" fontId="0" fillId="0" borderId="0" xfId="1" applyFont="1" applyProtection="1"/>
    <xf numFmtId="164" fontId="0" fillId="0" borderId="0" xfId="1" applyFont="1" applyAlignment="1" applyProtection="1">
      <alignment horizontal="center"/>
    </xf>
    <xf numFmtId="165" fontId="0" fillId="7" borderId="4" xfId="1" applyNumberFormat="1" applyFont="1" applyFill="1" applyBorder="1" applyProtection="1"/>
    <xf numFmtId="165" fontId="0" fillId="0" borderId="0" xfId="1" applyNumberFormat="1" applyFont="1" applyFill="1" applyProtection="1"/>
    <xf numFmtId="164" fontId="0" fillId="0" borderId="0" xfId="1" applyFont="1" applyFill="1" applyProtection="1"/>
    <xf numFmtId="165" fontId="0" fillId="10" borderId="22" xfId="1" applyNumberFormat="1" applyFont="1" applyFill="1" applyBorder="1" applyProtection="1"/>
    <xf numFmtId="166" fontId="5" fillId="6" borderId="14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7" borderId="4" xfId="1" applyFont="1" applyFill="1" applyBorder="1" applyProtection="1"/>
    <xf numFmtId="165" fontId="0" fillId="0" borderId="30" xfId="1" applyNumberFormat="1" applyFont="1" applyFill="1" applyBorder="1" applyAlignment="1" applyProtection="1">
      <alignment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6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6" fontId="0" fillId="0" borderId="14" xfId="0" applyNumberFormat="1" applyBorder="1" applyAlignment="1">
      <alignment horizontal="left"/>
    </xf>
    <xf numFmtId="15" fontId="0" fillId="0" borderId="18" xfId="0" applyNumberFormat="1" applyBorder="1"/>
    <xf numFmtId="166" fontId="0" fillId="4" borderId="14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2" xfId="0" applyFill="1" applyBorder="1" applyAlignment="1">
      <alignment vertic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5" fillId="6" borderId="2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6" fontId="0" fillId="7" borderId="14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6" fontId="0" fillId="7" borderId="12" xfId="0" applyNumberFormat="1" applyFill="1" applyBorder="1" applyAlignment="1">
      <alignment vertical="center"/>
    </xf>
    <xf numFmtId="167" fontId="0" fillId="0" borderId="4" xfId="0" applyNumberFormat="1" applyBorder="1"/>
    <xf numFmtId="0" fontId="0" fillId="0" borderId="3" xfId="0" applyBorder="1"/>
    <xf numFmtId="167" fontId="0" fillId="0" borderId="3" xfId="0" applyNumberFormat="1" applyBorder="1"/>
    <xf numFmtId="0" fontId="0" fillId="3" borderId="32" xfId="0" applyFill="1" applyBorder="1" applyAlignment="1" applyProtection="1">
      <alignment horizontal="left" vertical="center"/>
      <protection locked="0"/>
    </xf>
    <xf numFmtId="165" fontId="0" fillId="13" borderId="16" xfId="1" applyNumberFormat="1" applyFont="1" applyFill="1" applyBorder="1" applyAlignment="1" applyProtection="1">
      <alignment vertical="center"/>
    </xf>
    <xf numFmtId="165" fontId="0" fillId="7" borderId="4" xfId="1" applyNumberFormat="1" applyFont="1" applyFill="1" applyBorder="1" applyAlignment="1" applyProtection="1">
      <alignment vertical="center"/>
    </xf>
    <xf numFmtId="165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2" xfId="0" applyFill="1" applyBorder="1"/>
    <xf numFmtId="166" fontId="0" fillId="4" borderId="23" xfId="0" applyNumberFormat="1" applyFill="1" applyBorder="1" applyAlignment="1">
      <alignment horizontal="left"/>
    </xf>
    <xf numFmtId="15" fontId="0" fillId="7" borderId="17" xfId="0" applyNumberFormat="1" applyFill="1" applyBorder="1"/>
    <xf numFmtId="15" fontId="0" fillId="7" borderId="18" xfId="0" applyNumberFormat="1" applyFill="1" applyBorder="1"/>
    <xf numFmtId="0" fontId="0" fillId="0" borderId="7" xfId="0" applyBorder="1"/>
    <xf numFmtId="0" fontId="0" fillId="7" borderId="19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6" xfId="0" applyFont="1" applyFill="1" applyBorder="1" applyAlignment="1">
      <alignment horizontal="center" vertical="center" wrapText="1"/>
    </xf>
    <xf numFmtId="166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7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0" fillId="0" borderId="27" xfId="0" applyBorder="1"/>
    <xf numFmtId="0" fontId="0" fillId="7" borderId="27" xfId="0" applyFill="1" applyBorder="1"/>
    <xf numFmtId="0" fontId="0" fillId="7" borderId="7" xfId="0" applyFill="1" applyBorder="1" applyAlignment="1">
      <alignment vertical="center"/>
    </xf>
    <xf numFmtId="164" fontId="25" fillId="0" borderId="0" xfId="1" applyFont="1" applyFill="1" applyProtection="1"/>
    <xf numFmtId="0" fontId="5" fillId="13" borderId="0" xfId="0" applyFont="1" applyFill="1" applyAlignment="1">
      <alignment horizontal="right"/>
    </xf>
    <xf numFmtId="164" fontId="6" fillId="13" borderId="0" xfId="1" applyFont="1" applyFill="1" applyProtection="1"/>
    <xf numFmtId="166" fontId="0" fillId="4" borderId="4" xfId="0" applyNumberFormat="1" applyFill="1" applyBorder="1" applyAlignment="1">
      <alignment horizontal="left"/>
    </xf>
    <xf numFmtId="166" fontId="0" fillId="0" borderId="12" xfId="0" applyNumberFormat="1" applyBorder="1" applyAlignment="1">
      <alignment horizontal="left"/>
    </xf>
    <xf numFmtId="0" fontId="0" fillId="0" borderId="5" xfId="0" applyBorder="1"/>
    <xf numFmtId="165" fontId="0" fillId="0" borderId="36" xfId="1" applyNumberFormat="1" applyFont="1" applyFill="1" applyBorder="1" applyAlignment="1" applyProtection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66" fontId="0" fillId="7" borderId="2" xfId="0" applyNumberFormat="1" applyFill="1" applyBorder="1" applyAlignment="1">
      <alignment horizontal="left"/>
    </xf>
    <xf numFmtId="165" fontId="0" fillId="7" borderId="21" xfId="1" applyNumberFormat="1" applyFont="1" applyFill="1" applyBorder="1" applyAlignment="1" applyProtection="1">
      <alignment vertical="center"/>
    </xf>
    <xf numFmtId="166" fontId="0" fillId="4" borderId="13" xfId="0" applyNumberFormat="1" applyFill="1" applyBorder="1" applyAlignment="1">
      <alignment horizontal="left"/>
    </xf>
    <xf numFmtId="165" fontId="0" fillId="7" borderId="3" xfId="1" applyNumberFormat="1" applyFont="1" applyFill="1" applyBorder="1" applyProtection="1"/>
    <xf numFmtId="166" fontId="0" fillId="0" borderId="4" xfId="0" applyNumberFormat="1" applyBorder="1" applyAlignment="1">
      <alignment vertical="center"/>
    </xf>
    <xf numFmtId="165" fontId="0" fillId="0" borderId="21" xfId="1" applyNumberFormat="1" applyFont="1" applyFill="1" applyBorder="1" applyAlignment="1" applyProtection="1">
      <alignment vertical="center"/>
    </xf>
    <xf numFmtId="165" fontId="0" fillId="7" borderId="38" xfId="1" applyNumberFormat="1" applyFont="1" applyFill="1" applyBorder="1" applyAlignment="1" applyProtection="1">
      <alignment vertical="center"/>
    </xf>
    <xf numFmtId="166" fontId="0" fillId="14" borderId="3" xfId="0" applyNumberFormat="1" applyFill="1" applyBorder="1" applyAlignment="1">
      <alignment horizontal="left"/>
    </xf>
    <xf numFmtId="165" fontId="0" fillId="13" borderId="38" xfId="1" applyNumberFormat="1" applyFont="1" applyFill="1" applyBorder="1" applyAlignment="1" applyProtection="1">
      <alignment vertical="center"/>
    </xf>
    <xf numFmtId="0" fontId="0" fillId="7" borderId="39" xfId="0" applyFill="1" applyBorder="1"/>
    <xf numFmtId="165" fontId="0" fillId="0" borderId="40" xfId="1" applyNumberFormat="1" applyFont="1" applyFill="1" applyBorder="1" applyAlignment="1" applyProtection="1">
      <alignment vertical="center"/>
    </xf>
    <xf numFmtId="165" fontId="0" fillId="0" borderId="38" xfId="1" applyNumberFormat="1" applyFont="1" applyFill="1" applyBorder="1" applyAlignment="1" applyProtection="1">
      <alignment vertical="center"/>
    </xf>
    <xf numFmtId="166" fontId="0" fillId="13" borderId="12" xfId="0" applyNumberFormat="1" applyFill="1" applyBorder="1" applyAlignment="1">
      <alignment vertical="center"/>
    </xf>
    <xf numFmtId="166" fontId="5" fillId="6" borderId="2" xfId="0" applyNumberFormat="1" applyFont="1" applyFill="1" applyBorder="1" applyAlignment="1">
      <alignment horizontal="center" vertical="center"/>
    </xf>
    <xf numFmtId="165" fontId="0" fillId="7" borderId="37" xfId="1" applyNumberFormat="1" applyFont="1" applyFill="1" applyBorder="1" applyAlignment="1" applyProtection="1"/>
    <xf numFmtId="166" fontId="0" fillId="0" borderId="12" xfId="0" applyNumberFormat="1" applyBorder="1" applyAlignment="1">
      <alignment vertical="center"/>
    </xf>
    <xf numFmtId="164" fontId="0" fillId="7" borderId="4" xfId="1" applyFont="1" applyFill="1" applyBorder="1" applyAlignment="1" applyProtection="1">
      <alignment horizontal="center" vertical="center"/>
    </xf>
    <xf numFmtId="164" fontId="0" fillId="7" borderId="0" xfId="1" applyFont="1" applyFill="1" applyBorder="1" applyAlignment="1" applyProtection="1">
      <alignment horizontal="center" vertical="center"/>
    </xf>
    <xf numFmtId="164" fontId="0" fillId="7" borderId="3" xfId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165" fontId="0" fillId="10" borderId="20" xfId="1" applyNumberFormat="1" applyFont="1" applyFill="1" applyBorder="1" applyAlignment="1" applyProtection="1">
      <alignment horizontal="center" vertical="center"/>
    </xf>
    <xf numFmtId="165" fontId="0" fillId="10" borderId="15" xfId="1" applyNumberFormat="1" applyFont="1" applyFill="1" applyBorder="1" applyAlignment="1" applyProtection="1">
      <alignment horizontal="center" vertical="center"/>
    </xf>
    <xf numFmtId="165" fontId="0" fillId="10" borderId="34" xfId="1" applyNumberFormat="1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3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5" fontId="0" fillId="7" borderId="3" xfId="0" applyNumberForma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65" fontId="1" fillId="10" borderId="28" xfId="1" applyNumberFormat="1" applyFont="1" applyFill="1" applyBorder="1" applyAlignment="1" applyProtection="1">
      <alignment horizontal="center" vertical="center"/>
    </xf>
    <xf numFmtId="165" fontId="1" fillId="10" borderId="0" xfId="1" applyNumberFormat="1" applyFont="1" applyFill="1" applyBorder="1" applyAlignment="1" applyProtection="1">
      <alignment horizontal="center" vertical="center"/>
    </xf>
    <xf numFmtId="165" fontId="1" fillId="10" borderId="29" xfId="1" applyNumberFormat="1" applyFont="1" applyFill="1" applyBorder="1" applyAlignment="1" applyProtection="1">
      <alignment horizontal="center" vertical="center"/>
    </xf>
    <xf numFmtId="165" fontId="0" fillId="10" borderId="4" xfId="1" applyNumberFormat="1" applyFont="1" applyFill="1" applyBorder="1" applyAlignment="1" applyProtection="1">
      <alignment horizontal="center" vertical="center"/>
    </xf>
    <xf numFmtId="165" fontId="0" fillId="10" borderId="0" xfId="1" applyNumberFormat="1" applyFont="1" applyFill="1" applyBorder="1" applyAlignment="1" applyProtection="1">
      <alignment horizontal="center" vertical="center"/>
    </xf>
    <xf numFmtId="165" fontId="0" fillId="10" borderId="3" xfId="1" applyNumberFormat="1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1" fillId="11" borderId="0" xfId="0" applyFont="1" applyFill="1" applyAlignment="1">
      <alignment horizontal="left" indent="2"/>
    </xf>
    <xf numFmtId="165" fontId="1" fillId="12" borderId="4" xfId="1" applyNumberFormat="1" applyFont="1" applyFill="1" applyBorder="1" applyAlignment="1" applyProtection="1">
      <alignment horizontal="center" vertical="center"/>
    </xf>
    <xf numFmtId="165" fontId="1" fillId="12" borderId="3" xfId="1" applyNumberFormat="1" applyFont="1" applyFill="1" applyBorder="1" applyAlignment="1" applyProtection="1">
      <alignment horizontal="center" vertical="center"/>
    </xf>
    <xf numFmtId="0" fontId="0" fillId="7" borderId="7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15" fontId="0" fillId="7" borderId="13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165" fontId="0" fillId="7" borderId="4" xfId="1" applyNumberFormat="1" applyFont="1" applyFill="1" applyBorder="1" applyAlignment="1" applyProtection="1">
      <alignment horizontal="center" vertical="center"/>
    </xf>
    <xf numFmtId="165" fontId="0" fillId="7" borderId="3" xfId="1" applyNumberFormat="1" applyFont="1" applyFill="1" applyBorder="1" applyAlignment="1" applyProtection="1">
      <alignment horizontal="center" vertical="center"/>
    </xf>
    <xf numFmtId="165" fontId="0" fillId="12" borderId="4" xfId="1" applyNumberFormat="1" applyFont="1" applyFill="1" applyBorder="1" applyAlignment="1" applyProtection="1">
      <alignment horizontal="center" vertical="center"/>
    </xf>
    <xf numFmtId="165" fontId="0" fillId="12" borderId="0" xfId="1" applyNumberFormat="1" applyFont="1" applyFill="1" applyBorder="1" applyAlignment="1" applyProtection="1">
      <alignment horizontal="center" vertical="center"/>
    </xf>
    <xf numFmtId="165" fontId="0" fillId="12" borderId="3" xfId="1" applyNumberFormat="1" applyFont="1" applyFill="1" applyBorder="1" applyAlignment="1" applyProtection="1">
      <alignment horizontal="center" vertical="center"/>
    </xf>
    <xf numFmtId="0" fontId="0" fillId="7" borderId="41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center" vertical="center"/>
    </xf>
    <xf numFmtId="166" fontId="0" fillId="7" borderId="4" xfId="0" applyNumberFormat="1" applyFill="1" applyBorder="1" applyAlignment="1">
      <alignment horizontal="center" vertical="center"/>
    </xf>
    <xf numFmtId="166" fontId="0" fillId="7" borderId="3" xfId="0" applyNumberFormat="1" applyFill="1" applyBorder="1" applyAlignment="1">
      <alignment horizontal="center" vertical="center"/>
    </xf>
    <xf numFmtId="166" fontId="0" fillId="7" borderId="2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5" xfId="0" quotePrefix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19" fillId="3" borderId="10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2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6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55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0525" y="0"/>
          <a:ext cx="3152775" cy="8093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3:M54" totalsRowShown="0" headerRowDxfId="54" dataDxfId="53" tableBorderDxfId="52">
  <autoFilter ref="B53:M54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51"/>
    <tableColumn id="2" xr3:uid="{D005AE8D-3741-3E40-960C-E946E77402D8}" name="Reach" dataDxfId="50"/>
    <tableColumn id="3" xr3:uid="{B7088E7A-BD39-7643-8C2F-1CA1E4AC1A94}" name="Artwork Due" dataDxfId="49"/>
    <tableColumn id="4" xr3:uid="{790C03F3-C7BB-A14C-9844-E970C34441A3}" name=" " dataDxfId="48"/>
    <tableColumn id="5" xr3:uid="{C8EEEA2E-8FB8-D349-A14E-C3470D80DF1E}" name="Add-On To Package Cost" dataDxfId="47" dataCellStyle="Currency"/>
    <tableColumn id="6" xr3:uid="{27627726-3C6D-2740-9445-033D69E5AE58}" name="Agreed Upon_x000a_(Enter y if participating)" dataDxfId="46"/>
    <tableColumn id="7" xr3:uid="{99FF3D2C-4A65-2749-A660-4B57C6CC0E42}" name="Budgeted amount" dataDxfId="45" dataCellStyle="Currency">
      <calculatedColumnFormula>IF(G54="y",F54,0)</calculatedColumnFormula>
    </tableColumn>
    <tableColumn id="8" xr3:uid="{49E02214-E074-C845-B1B5-D0CCC4505088}" name="Contact Name for Each Project_x000a_(Rep or Graphic Designer)" dataDxfId="44"/>
    <tableColumn id="9" xr3:uid="{F62033DB-7EAE-6345-9F4A-6653FC541793}" name="Contact Email for Each Project_x000a_(Rep or Graphic Designer)" dataDxfId="43"/>
    <tableColumn id="10" xr3:uid="{80F62ECD-956E-BD48-9B90-B3A6F6C359BC}" name="Start Date" dataDxfId="42"/>
    <tableColumn id="11" xr3:uid="{BB4FDAF7-91E2-694E-A09E-BE9B043EFF2E}" name="End Date" dataDxfId="41"/>
    <tableColumn id="12" xr3:uid="{B31F4555-4B5A-5E4F-BB02-20C691649407}" name="Project ID" dataDxfId="4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8:M59" totalsRowShown="0" headerRowDxfId="39" dataDxfId="38" tableBorderDxfId="37">
  <autoFilter ref="B58:M59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6"/>
    <tableColumn id="2" xr3:uid="{58B0BBCE-FFF9-B444-88C1-A88A2BB10492}" name="Reach" dataDxfId="35"/>
    <tableColumn id="3" xr3:uid="{2632A42F-EB7A-6D4F-8C5A-92D0730BEC8E}" name="Artwork Due" dataDxfId="34"/>
    <tableColumn id="4" xr3:uid="{ADA8ED90-ED06-534C-AB0F-D2EE0D83F4CB}" name=" " dataDxfId="33"/>
    <tableColumn id="5" xr3:uid="{D57CDC1C-432E-6C49-87BC-16F5CE08E19D}" name="Add-On To Package Cost" dataDxfId="32" dataCellStyle="Currency"/>
    <tableColumn id="6" xr3:uid="{05EF30FD-ADA9-9B48-AAE5-C455D8A04AA1}" name="Agreed Upon_x000a_(Enter y if participating)" dataDxfId="31"/>
    <tableColumn id="7" xr3:uid="{9086D993-FCE5-904A-8C0D-57AE31E5ECBD}" name="Budgeted amount" dataDxfId="30" dataCellStyle="Currency">
      <calculatedColumnFormula>IF(G59="y",F59,0)</calculatedColumnFormula>
    </tableColumn>
    <tableColumn id="8" xr3:uid="{ACF16A96-8E80-5343-AC7B-0E5EC0B5EA0C}" name="Contact Name for Each Project_x000a_(Rep or Graphic Designer)" dataDxfId="29"/>
    <tableColumn id="9" xr3:uid="{E34F815D-050B-8D42-9F0E-7ABD474575EA}" name="Contact Email for Each Project_x000a_(Rep or Graphic Designer)" dataDxfId="28"/>
    <tableColumn id="10" xr3:uid="{18126A58-7683-4A48-8BD5-23730F88B92E}" name="Start Date" dataDxfId="27"/>
    <tableColumn id="11" xr3:uid="{EE09B0F4-052D-AB44-B02A-550B23E0ECDF}" name="End Date" dataDxfId="26"/>
    <tableColumn id="12" xr3:uid="{AE3E8387-7129-C24A-B565-73CAD73F1FF6}" name="Project ID" dataDxfId="2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3"/>
  <sheetViews>
    <sheetView showGridLines="0" tabSelected="1" zoomScale="70" zoomScaleNormal="70" workbookViewId="0">
      <selection activeCell="B2" sqref="B2"/>
    </sheetView>
  </sheetViews>
  <sheetFormatPr defaultColWidth="11" defaultRowHeight="15.75"/>
  <cols>
    <col min="1" max="1" width="4.5" customWidth="1"/>
    <col min="2" max="2" width="88.625" customWidth="1"/>
    <col min="3" max="3" width="31.375" customWidth="1"/>
    <col min="4" max="4" width="32.75" style="40" customWidth="1"/>
    <col min="5" max="5" width="18.125" hidden="1" customWidth="1"/>
    <col min="6" max="6" width="23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101</v>
      </c>
      <c r="F2" s="42"/>
    </row>
    <row r="3" spans="2:15">
      <c r="B3" s="39"/>
    </row>
    <row r="4" spans="2:15" ht="21">
      <c r="B4" s="155" t="s">
        <v>82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2:15" ht="9.9499999999999993" customHeight="1">
      <c r="B5" s="39"/>
    </row>
    <row r="6" spans="2:15" ht="23.25">
      <c r="B6" s="137" t="s">
        <v>89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2:15" ht="46.5" customHeight="1">
      <c r="B7" s="43" t="s">
        <v>0</v>
      </c>
      <c r="C7" s="44" t="s">
        <v>18</v>
      </c>
      <c r="D7" s="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78" t="s">
        <v>72</v>
      </c>
      <c r="C8" s="79" t="s">
        <v>1</v>
      </c>
      <c r="D8" s="113"/>
      <c r="E8" s="27">
        <v>650</v>
      </c>
      <c r="F8" s="159">
        <v>0</v>
      </c>
      <c r="G8" s="157" t="s">
        <v>105</v>
      </c>
      <c r="H8" s="134">
        <f>IF(F11&lt;&gt;"y",F8,0)</f>
        <v>0</v>
      </c>
      <c r="I8" s="157" t="s">
        <v>70</v>
      </c>
      <c r="J8" s="157" t="s">
        <v>71</v>
      </c>
      <c r="K8" s="144">
        <v>45901</v>
      </c>
      <c r="L8" s="144">
        <v>46265</v>
      </c>
      <c r="M8" s="147"/>
      <c r="N8"/>
    </row>
    <row r="9" spans="2:15">
      <c r="B9" s="83" t="s">
        <v>73</v>
      </c>
      <c r="C9" s="1" t="s">
        <v>1</v>
      </c>
      <c r="D9" s="114"/>
      <c r="E9" s="7">
        <v>750</v>
      </c>
      <c r="F9" s="160"/>
      <c r="G9" s="151"/>
      <c r="H9" s="135"/>
      <c r="I9" s="151"/>
      <c r="J9" s="151"/>
      <c r="K9" s="145"/>
      <c r="L9" s="145"/>
      <c r="M9" s="148"/>
      <c r="N9"/>
    </row>
    <row r="10" spans="2:15" ht="16.5" thickBot="1">
      <c r="B10" s="115" t="s">
        <v>74</v>
      </c>
      <c r="C10" s="4" t="s">
        <v>1</v>
      </c>
      <c r="D10" s="114"/>
      <c r="E10" s="116"/>
      <c r="F10" s="161"/>
      <c r="G10" s="158"/>
      <c r="H10" s="136"/>
      <c r="I10" s="158"/>
      <c r="J10" s="158"/>
      <c r="K10" s="146"/>
      <c r="L10" s="146"/>
      <c r="M10" s="149"/>
      <c r="N10"/>
    </row>
    <row r="11" spans="2:15" ht="18">
      <c r="B11" s="48"/>
      <c r="C11" s="49"/>
      <c r="F11" s="28"/>
      <c r="G11" s="50"/>
      <c r="H11" s="21">
        <f>SUM(H8:H10)</f>
        <v>0</v>
      </c>
      <c r="N11"/>
      <c r="O11" s="39"/>
    </row>
    <row r="12" spans="2:15">
      <c r="F12" s="28"/>
      <c r="G12" s="35"/>
      <c r="H12" s="29"/>
    </row>
    <row r="13" spans="2:15" ht="23.25"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2:15" ht="46.5" customHeight="1">
      <c r="B14" s="43" t="s">
        <v>0</v>
      </c>
      <c r="C14" s="44" t="s">
        <v>18</v>
      </c>
      <c r="D14" s="31" t="s">
        <v>37</v>
      </c>
      <c r="E14" s="43" t="s">
        <v>28</v>
      </c>
      <c r="F14" s="43" t="s">
        <v>29</v>
      </c>
      <c r="G14" s="44" t="s">
        <v>26</v>
      </c>
      <c r="H14" s="23" t="s">
        <v>2</v>
      </c>
      <c r="I14" s="32" t="s">
        <v>64</v>
      </c>
      <c r="J14" s="32" t="s">
        <v>63</v>
      </c>
      <c r="K14" s="44" t="s">
        <v>24</v>
      </c>
      <c r="L14" s="44" t="s">
        <v>25</v>
      </c>
      <c r="M14" s="43" t="s">
        <v>21</v>
      </c>
      <c r="N14"/>
    </row>
    <row r="15" spans="2:15">
      <c r="B15" s="78" t="s">
        <v>72</v>
      </c>
      <c r="C15" s="79" t="s">
        <v>1</v>
      </c>
      <c r="D15" s="80">
        <v>46186</v>
      </c>
      <c r="E15" s="6">
        <v>650</v>
      </c>
      <c r="F15" s="162">
        <v>500</v>
      </c>
      <c r="G15" s="165" t="s">
        <v>104</v>
      </c>
      <c r="H15" s="134">
        <f>IF(G15="y",F15,0)</f>
        <v>0</v>
      </c>
      <c r="I15" s="150" t="s">
        <v>70</v>
      </c>
      <c r="J15" s="150" t="s">
        <v>71</v>
      </c>
      <c r="K15" s="144">
        <v>45901</v>
      </c>
      <c r="L15" s="144">
        <v>46265</v>
      </c>
      <c r="M15" s="147"/>
      <c r="N15"/>
    </row>
    <row r="16" spans="2:15">
      <c r="B16" s="83" t="s">
        <v>73</v>
      </c>
      <c r="C16" s="4" t="s">
        <v>1</v>
      </c>
      <c r="D16" s="45">
        <v>46242</v>
      </c>
      <c r="E16" s="7">
        <v>750</v>
      </c>
      <c r="F16" s="163"/>
      <c r="G16" s="166"/>
      <c r="H16" s="135"/>
      <c r="I16" s="151"/>
      <c r="J16" s="151"/>
      <c r="K16" s="145"/>
      <c r="L16" s="145"/>
      <c r="M16" s="148"/>
      <c r="N16"/>
    </row>
    <row r="17" spans="2:15" s="34" customFormat="1">
      <c r="B17" s="78" t="s">
        <v>74</v>
      </c>
      <c r="C17" s="53" t="s">
        <v>1</v>
      </c>
      <c r="D17" s="118">
        <v>46243</v>
      </c>
      <c r="E17" s="119">
        <v>1000</v>
      </c>
      <c r="F17" s="163"/>
      <c r="G17" s="166"/>
      <c r="H17" s="135"/>
      <c r="I17" s="151"/>
      <c r="J17" s="151"/>
      <c r="K17" s="145"/>
      <c r="L17" s="145"/>
      <c r="M17" s="148"/>
    </row>
    <row r="18" spans="2:15" ht="17.100000000000001" customHeight="1">
      <c r="B18" s="83" t="s">
        <v>76</v>
      </c>
      <c r="C18" s="4" t="s">
        <v>1</v>
      </c>
      <c r="D18" s="133" t="s">
        <v>30</v>
      </c>
      <c r="E18" s="8"/>
      <c r="F18" s="163"/>
      <c r="G18" s="166"/>
      <c r="H18" s="135"/>
      <c r="I18" s="151"/>
      <c r="J18" s="151"/>
      <c r="K18" s="145"/>
      <c r="L18" s="145"/>
      <c r="M18" s="148"/>
      <c r="N18"/>
    </row>
    <row r="19" spans="2:15">
      <c r="B19" s="84" t="s">
        <v>77</v>
      </c>
      <c r="C19" s="79" t="s">
        <v>1</v>
      </c>
      <c r="D19" s="120">
        <v>46243</v>
      </c>
      <c r="E19" s="121">
        <v>3000</v>
      </c>
      <c r="F19" s="164"/>
      <c r="G19" s="167"/>
      <c r="H19" s="136"/>
      <c r="I19" s="152"/>
      <c r="J19" s="152"/>
      <c r="K19" s="153"/>
      <c r="L19" s="153"/>
      <c r="M19" s="154"/>
      <c r="N19"/>
    </row>
    <row r="20" spans="2:15" ht="18">
      <c r="B20" s="48"/>
      <c r="F20" s="28"/>
      <c r="G20" s="50" t="s">
        <v>17</v>
      </c>
      <c r="H20" s="21">
        <f>SUM(H15:H19)</f>
        <v>0</v>
      </c>
      <c r="J20" s="34"/>
      <c r="N20"/>
      <c r="O20" s="39"/>
    </row>
    <row r="21" spans="2:15" ht="18">
      <c r="F21" s="28"/>
      <c r="G21" s="52"/>
      <c r="H21" s="22"/>
    </row>
    <row r="22" spans="2:15" ht="23.25">
      <c r="B22" s="137" t="s">
        <v>78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2:15" ht="46.5" customHeight="1">
      <c r="B23" s="44" t="s">
        <v>0</v>
      </c>
      <c r="C23" s="43" t="s">
        <v>18</v>
      </c>
      <c r="D23" s="31" t="s">
        <v>37</v>
      </c>
      <c r="E23" s="43" t="s">
        <v>28</v>
      </c>
      <c r="F23" s="43" t="s">
        <v>29</v>
      </c>
      <c r="G23" s="44" t="s">
        <v>26</v>
      </c>
      <c r="H23" s="23" t="s">
        <v>2</v>
      </c>
      <c r="I23" s="32" t="s">
        <v>64</v>
      </c>
      <c r="J23" s="32" t="s">
        <v>63</v>
      </c>
      <c r="K23" s="44" t="s">
        <v>24</v>
      </c>
      <c r="L23" s="44" t="s">
        <v>25</v>
      </c>
      <c r="M23" s="43" t="s">
        <v>21</v>
      </c>
      <c r="N23"/>
    </row>
    <row r="24" spans="2:15">
      <c r="B24" s="78" t="s">
        <v>72</v>
      </c>
      <c r="C24" s="79" t="s">
        <v>1</v>
      </c>
      <c r="D24" s="80">
        <v>46186</v>
      </c>
      <c r="E24" s="10">
        <v>1350</v>
      </c>
      <c r="F24" s="138">
        <v>1500</v>
      </c>
      <c r="G24" s="141" t="s">
        <v>104</v>
      </c>
      <c r="H24" s="134">
        <f>IF(G24="y",F24,0)</f>
        <v>0</v>
      </c>
      <c r="I24" s="150" t="s">
        <v>70</v>
      </c>
      <c r="J24" s="150" t="s">
        <v>71</v>
      </c>
      <c r="K24" s="144">
        <v>45901</v>
      </c>
      <c r="L24" s="144">
        <v>46265</v>
      </c>
      <c r="M24" s="147"/>
      <c r="N24"/>
    </row>
    <row r="25" spans="2:15">
      <c r="B25" s="83" t="s">
        <v>73</v>
      </c>
      <c r="C25" s="4" t="s">
        <v>1</v>
      </c>
      <c r="D25" s="45">
        <v>46242</v>
      </c>
      <c r="E25" s="11">
        <v>750</v>
      </c>
      <c r="F25" s="139"/>
      <c r="G25" s="142"/>
      <c r="H25" s="135"/>
      <c r="I25" s="151"/>
      <c r="J25" s="151"/>
      <c r="K25" s="145"/>
      <c r="L25" s="145"/>
      <c r="M25" s="148"/>
      <c r="N25"/>
    </row>
    <row r="26" spans="2:15" s="34" customFormat="1">
      <c r="B26" s="78" t="s">
        <v>74</v>
      </c>
      <c r="C26" s="53" t="s">
        <v>1</v>
      </c>
      <c r="D26" s="64">
        <v>46242</v>
      </c>
      <c r="E26" s="9">
        <v>1000</v>
      </c>
      <c r="F26" s="139"/>
      <c r="G26" s="142"/>
      <c r="H26" s="135"/>
      <c r="I26" s="151"/>
      <c r="J26" s="151"/>
      <c r="K26" s="145"/>
      <c r="L26" s="145"/>
      <c r="M26" s="148"/>
    </row>
    <row r="27" spans="2:15" s="34" customFormat="1">
      <c r="B27" s="83" t="s">
        <v>76</v>
      </c>
      <c r="C27" s="33" t="s">
        <v>1</v>
      </c>
      <c r="D27" s="45">
        <v>46242</v>
      </c>
      <c r="E27" s="72">
        <v>2000</v>
      </c>
      <c r="F27" s="139"/>
      <c r="G27" s="142"/>
      <c r="H27" s="135"/>
      <c r="I27" s="151"/>
      <c r="J27" s="151"/>
      <c r="K27" s="145"/>
      <c r="L27" s="145"/>
      <c r="M27" s="148"/>
    </row>
    <row r="28" spans="2:15" s="34" customFormat="1">
      <c r="B28" s="84" t="s">
        <v>80</v>
      </c>
      <c r="C28" s="79" t="s">
        <v>1</v>
      </c>
      <c r="D28" s="67" t="s">
        <v>30</v>
      </c>
      <c r="E28" s="9">
        <v>5000</v>
      </c>
      <c r="F28" s="139"/>
      <c r="G28" s="142"/>
      <c r="H28" s="135"/>
      <c r="I28" s="151"/>
      <c r="J28" s="151"/>
      <c r="K28" s="145"/>
      <c r="L28" s="145"/>
      <c r="M28" s="148"/>
    </row>
    <row r="29" spans="2:15" s="34" customFormat="1">
      <c r="B29" s="83" t="s">
        <v>79</v>
      </c>
      <c r="C29" s="4" t="s">
        <v>1</v>
      </c>
      <c r="D29" s="122" t="s">
        <v>30</v>
      </c>
      <c r="E29" s="123">
        <v>1800</v>
      </c>
      <c r="F29" s="139"/>
      <c r="G29" s="142"/>
      <c r="H29" s="135"/>
      <c r="I29" s="151"/>
      <c r="J29" s="151"/>
      <c r="K29" s="145"/>
      <c r="L29" s="145"/>
      <c r="M29" s="148"/>
    </row>
    <row r="30" spans="2:15" ht="17.100000000000001" customHeight="1">
      <c r="B30" s="127" t="s">
        <v>76</v>
      </c>
      <c r="C30" s="53" t="s">
        <v>1</v>
      </c>
      <c r="D30" s="67" t="s">
        <v>30</v>
      </c>
      <c r="E30" s="9"/>
      <c r="F30" s="139"/>
      <c r="G30" s="142"/>
      <c r="H30" s="135"/>
      <c r="I30" s="151"/>
      <c r="J30" s="151"/>
      <c r="K30" s="145"/>
      <c r="L30" s="145"/>
      <c r="M30" s="148"/>
      <c r="N30"/>
    </row>
    <row r="31" spans="2:15" s="34" customFormat="1">
      <c r="B31" s="115" t="s">
        <v>81</v>
      </c>
      <c r="C31" s="33" t="s">
        <v>1</v>
      </c>
      <c r="D31" s="125">
        <v>46243</v>
      </c>
      <c r="E31" s="126">
        <v>4500</v>
      </c>
      <c r="F31" s="140"/>
      <c r="G31" s="143"/>
      <c r="H31" s="136"/>
      <c r="I31" s="152"/>
      <c r="J31" s="152"/>
      <c r="K31" s="153"/>
      <c r="L31" s="153"/>
      <c r="M31" s="154"/>
    </row>
    <row r="32" spans="2:15" ht="18">
      <c r="B32" s="48"/>
      <c r="F32" s="28"/>
      <c r="G32" s="50" t="s">
        <v>17</v>
      </c>
      <c r="H32" s="21">
        <f>SUM(H24:H31)</f>
        <v>0</v>
      </c>
      <c r="I32" s="34"/>
    </row>
    <row r="33" spans="2:14" ht="18">
      <c r="B33" s="48"/>
      <c r="F33" s="28"/>
      <c r="G33" s="111"/>
      <c r="H33" s="112"/>
      <c r="I33" s="34"/>
    </row>
    <row r="34" spans="2:14" ht="23.25">
      <c r="B34" s="137" t="s">
        <v>83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</row>
    <row r="35" spans="2:14" ht="46.5" customHeight="1">
      <c r="B35" s="44" t="s">
        <v>0</v>
      </c>
      <c r="C35" s="43" t="s">
        <v>18</v>
      </c>
      <c r="D35" s="31" t="s">
        <v>37</v>
      </c>
      <c r="E35" s="43" t="s">
        <v>28</v>
      </c>
      <c r="F35" s="43" t="s">
        <v>29</v>
      </c>
      <c r="G35" s="44" t="s">
        <v>26</v>
      </c>
      <c r="H35" s="23" t="s">
        <v>2</v>
      </c>
      <c r="I35" s="32" t="s">
        <v>64</v>
      </c>
      <c r="J35" s="32" t="s">
        <v>63</v>
      </c>
      <c r="K35" s="44" t="s">
        <v>24</v>
      </c>
      <c r="L35" s="44" t="s">
        <v>25</v>
      </c>
      <c r="M35" s="43" t="s">
        <v>21</v>
      </c>
      <c r="N35"/>
    </row>
    <row r="36" spans="2:14">
      <c r="B36" s="78" t="s">
        <v>72</v>
      </c>
      <c r="C36" s="79" t="s">
        <v>1</v>
      </c>
      <c r="D36" s="80">
        <v>46186</v>
      </c>
      <c r="E36" s="10">
        <v>1350</v>
      </c>
      <c r="F36" s="138">
        <v>5000</v>
      </c>
      <c r="G36" s="141" t="s">
        <v>104</v>
      </c>
      <c r="H36" s="134">
        <f>IF(G36="y",F36,0)</f>
        <v>0</v>
      </c>
      <c r="I36" s="150" t="s">
        <v>70</v>
      </c>
      <c r="J36" s="150" t="s">
        <v>71</v>
      </c>
      <c r="K36" s="144">
        <v>45901</v>
      </c>
      <c r="L36" s="144">
        <v>46265</v>
      </c>
      <c r="M36" s="147"/>
      <c r="N36"/>
    </row>
    <row r="37" spans="2:14">
      <c r="B37" s="83" t="s">
        <v>73</v>
      </c>
      <c r="C37" s="4" t="s">
        <v>1</v>
      </c>
      <c r="D37" s="45">
        <v>46242</v>
      </c>
      <c r="E37" s="11">
        <v>750</v>
      </c>
      <c r="F37" s="139"/>
      <c r="G37" s="142"/>
      <c r="H37" s="135"/>
      <c r="I37" s="151"/>
      <c r="J37" s="151"/>
      <c r="K37" s="145"/>
      <c r="L37" s="145"/>
      <c r="M37" s="148"/>
      <c r="N37"/>
    </row>
    <row r="38" spans="2:14" s="34" customFormat="1">
      <c r="B38" s="78" t="s">
        <v>74</v>
      </c>
      <c r="C38" s="53" t="s">
        <v>1</v>
      </c>
      <c r="D38" s="64">
        <v>46242</v>
      </c>
      <c r="E38" s="9">
        <v>1000</v>
      </c>
      <c r="F38" s="139"/>
      <c r="G38" s="142"/>
      <c r="H38" s="135"/>
      <c r="I38" s="151"/>
      <c r="J38" s="151"/>
      <c r="K38" s="145"/>
      <c r="L38" s="145"/>
      <c r="M38" s="148"/>
    </row>
    <row r="39" spans="2:14" s="34" customFormat="1">
      <c r="B39" s="83" t="s">
        <v>76</v>
      </c>
      <c r="C39" s="33" t="s">
        <v>1</v>
      </c>
      <c r="D39" s="45">
        <v>46242</v>
      </c>
      <c r="E39" s="72">
        <v>2000</v>
      </c>
      <c r="F39" s="139"/>
      <c r="G39" s="142"/>
      <c r="H39" s="135"/>
      <c r="I39" s="151"/>
      <c r="J39" s="151"/>
      <c r="K39" s="145"/>
      <c r="L39" s="145"/>
      <c r="M39" s="148"/>
    </row>
    <row r="40" spans="2:14" s="34" customFormat="1">
      <c r="B40" s="84" t="s">
        <v>86</v>
      </c>
      <c r="C40" s="79" t="s">
        <v>1</v>
      </c>
      <c r="D40" s="67" t="s">
        <v>30</v>
      </c>
      <c r="E40" s="9">
        <v>5000</v>
      </c>
      <c r="F40" s="139"/>
      <c r="G40" s="142"/>
      <c r="H40" s="135"/>
      <c r="I40" s="151"/>
      <c r="J40" s="151"/>
      <c r="K40" s="145"/>
      <c r="L40" s="145"/>
      <c r="M40" s="148"/>
    </row>
    <row r="41" spans="2:14" s="34" customFormat="1">
      <c r="B41" s="83" t="s">
        <v>79</v>
      </c>
      <c r="C41" s="4" t="s">
        <v>1</v>
      </c>
      <c r="D41" s="122" t="s">
        <v>30</v>
      </c>
      <c r="E41" s="123">
        <v>1800</v>
      </c>
      <c r="F41" s="139"/>
      <c r="G41" s="142"/>
      <c r="H41" s="135"/>
      <c r="I41" s="151"/>
      <c r="J41" s="151"/>
      <c r="K41" s="145"/>
      <c r="L41" s="145"/>
      <c r="M41" s="148"/>
    </row>
    <row r="42" spans="2:14" ht="17.100000000000001" customHeight="1">
      <c r="B42" s="84" t="s">
        <v>76</v>
      </c>
      <c r="C42" s="53" t="s">
        <v>1</v>
      </c>
      <c r="D42" s="67" t="s">
        <v>30</v>
      </c>
      <c r="E42" s="119"/>
      <c r="F42" s="139"/>
      <c r="G42" s="142"/>
      <c r="H42" s="135"/>
      <c r="I42" s="151"/>
      <c r="J42" s="151"/>
      <c r="K42" s="145"/>
      <c r="L42" s="145"/>
      <c r="M42" s="148"/>
      <c r="N42"/>
    </row>
    <row r="43" spans="2:14" s="34" customFormat="1">
      <c r="B43" s="83" t="s">
        <v>81</v>
      </c>
      <c r="C43" s="33" t="s">
        <v>1</v>
      </c>
      <c r="D43" s="130" t="s">
        <v>30</v>
      </c>
      <c r="E43" s="72">
        <v>5000</v>
      </c>
      <c r="F43" s="139"/>
      <c r="G43" s="142"/>
      <c r="H43" s="135"/>
      <c r="I43" s="151"/>
      <c r="J43" s="151"/>
      <c r="K43" s="145"/>
      <c r="L43" s="145"/>
      <c r="M43" s="148"/>
    </row>
    <row r="44" spans="2:14" s="34" customFormat="1">
      <c r="B44" s="84" t="s">
        <v>84</v>
      </c>
      <c r="C44" s="79" t="s">
        <v>1</v>
      </c>
      <c r="D44" s="67" t="s">
        <v>30</v>
      </c>
      <c r="E44" s="9">
        <v>1800</v>
      </c>
      <c r="F44" s="139"/>
      <c r="G44" s="142"/>
      <c r="H44" s="135"/>
      <c r="I44" s="151"/>
      <c r="J44" s="151"/>
      <c r="K44" s="145"/>
      <c r="L44" s="145"/>
      <c r="M44" s="148"/>
    </row>
    <row r="45" spans="2:14" ht="17.100000000000001" customHeight="1">
      <c r="B45" s="83" t="s">
        <v>85</v>
      </c>
      <c r="C45" s="4" t="s">
        <v>1</v>
      </c>
      <c r="D45" s="133" t="s">
        <v>30</v>
      </c>
      <c r="E45" s="129"/>
      <c r="F45" s="139"/>
      <c r="G45" s="142"/>
      <c r="H45" s="135"/>
      <c r="I45" s="151"/>
      <c r="J45" s="151"/>
      <c r="K45" s="145"/>
      <c r="L45" s="145"/>
      <c r="M45" s="148"/>
      <c r="N45"/>
    </row>
    <row r="46" spans="2:14" s="34" customFormat="1">
      <c r="B46" s="84" t="s">
        <v>87</v>
      </c>
      <c r="C46" s="53" t="s">
        <v>1</v>
      </c>
      <c r="D46" s="120">
        <v>46243</v>
      </c>
      <c r="E46" s="124">
        <v>4500</v>
      </c>
      <c r="F46" s="140"/>
      <c r="G46" s="143"/>
      <c r="H46" s="136"/>
      <c r="I46" s="152"/>
      <c r="J46" s="152"/>
      <c r="K46" s="153"/>
      <c r="L46" s="153"/>
      <c r="M46" s="154"/>
    </row>
    <row r="47" spans="2:14" ht="18">
      <c r="B47" s="48"/>
      <c r="F47" s="28"/>
      <c r="G47" s="50" t="s">
        <v>17</v>
      </c>
      <c r="H47" s="21">
        <f>SUM(H36:H46)</f>
        <v>0</v>
      </c>
      <c r="I47" s="34"/>
    </row>
    <row r="48" spans="2:14" ht="18.95" hidden="1" customHeight="1">
      <c r="B48" s="54"/>
      <c r="C48" s="54"/>
      <c r="D48" s="55"/>
      <c r="E48" s="54"/>
      <c r="F48" s="54"/>
      <c r="G48" s="50" t="s">
        <v>17</v>
      </c>
      <c r="H48" s="21">
        <f>SUM(H39:H47)</f>
        <v>0</v>
      </c>
    </row>
    <row r="49" spans="2:14" ht="18.95" hidden="1" customHeight="1">
      <c r="G49"/>
    </row>
    <row r="50" spans="2:14" ht="21" hidden="1">
      <c r="B50" s="155" t="s">
        <v>55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</row>
    <row r="51" spans="2:14" ht="9.9499999999999993" hidden="1" customHeight="1">
      <c r="G51"/>
    </row>
    <row r="52" spans="2:14" ht="21" hidden="1">
      <c r="B52" s="156" t="s">
        <v>61</v>
      </c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</row>
    <row r="53" spans="2:14" ht="35.1" hidden="1" customHeight="1">
      <c r="B53" s="87" t="s">
        <v>0</v>
      </c>
      <c r="C53" s="61" t="s">
        <v>18</v>
      </c>
      <c r="D53" s="88" t="s">
        <v>37</v>
      </c>
      <c r="E53" s="43" t="s">
        <v>36</v>
      </c>
      <c r="F53" s="58" t="s">
        <v>33</v>
      </c>
      <c r="G53" s="58" t="s">
        <v>26</v>
      </c>
      <c r="H53" s="19" t="s">
        <v>2</v>
      </c>
      <c r="I53" s="32" t="s">
        <v>64</v>
      </c>
      <c r="J53" s="32" t="s">
        <v>63</v>
      </c>
      <c r="K53" s="58" t="s">
        <v>24</v>
      </c>
      <c r="L53" s="58" t="s">
        <v>25</v>
      </c>
      <c r="M53" s="57" t="s">
        <v>21</v>
      </c>
      <c r="N53"/>
    </row>
    <row r="54" spans="2:14" hidden="1">
      <c r="B54" s="85" t="s">
        <v>31</v>
      </c>
      <c r="C54" s="86" t="s">
        <v>1</v>
      </c>
      <c r="D54" s="80">
        <v>45821</v>
      </c>
      <c r="E54" s="86"/>
      <c r="F54" s="30">
        <v>650</v>
      </c>
      <c r="G54" s="38" t="s">
        <v>69</v>
      </c>
      <c r="H54" s="36">
        <f>IF(G54="y",F54,0)</f>
        <v>0</v>
      </c>
      <c r="I54" s="77" t="s">
        <v>70</v>
      </c>
      <c r="J54" s="77" t="s">
        <v>71</v>
      </c>
      <c r="K54" s="81">
        <v>45536</v>
      </c>
      <c r="L54" s="82">
        <v>45900</v>
      </c>
      <c r="M54" s="5">
        <v>999</v>
      </c>
      <c r="N54"/>
    </row>
    <row r="55" spans="2:14" ht="18" hidden="1">
      <c r="B55" s="62"/>
      <c r="F55" s="12"/>
      <c r="G55" s="50" t="s">
        <v>17</v>
      </c>
      <c r="H55" s="17">
        <f>SUM(H54:H54)</f>
        <v>0</v>
      </c>
      <c r="J55" s="60"/>
      <c r="K55" s="60"/>
      <c r="L55" s="39"/>
      <c r="N55"/>
    </row>
    <row r="56" spans="2:14" hidden="1">
      <c r="F56" s="12"/>
      <c r="G56" s="89"/>
      <c r="H56" s="18"/>
      <c r="J56" s="60"/>
      <c r="K56" s="60"/>
      <c r="L56" s="39"/>
      <c r="N56"/>
    </row>
    <row r="57" spans="2:14" ht="21" hidden="1">
      <c r="B57" s="156" t="s">
        <v>62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</row>
    <row r="58" spans="2:14" ht="35.1" hidden="1" customHeight="1">
      <c r="B58" s="56" t="s">
        <v>0</v>
      </c>
      <c r="C58" s="43" t="s">
        <v>18</v>
      </c>
      <c r="D58" s="88" t="s">
        <v>37</v>
      </c>
      <c r="E58" s="43" t="s">
        <v>36</v>
      </c>
      <c r="F58" s="58" t="s">
        <v>33</v>
      </c>
      <c r="G58" s="58" t="s">
        <v>26</v>
      </c>
      <c r="H58" s="19" t="s">
        <v>2</v>
      </c>
      <c r="I58" s="32" t="s">
        <v>64</v>
      </c>
      <c r="J58" s="32" t="s">
        <v>63</v>
      </c>
      <c r="K58" s="58" t="s">
        <v>24</v>
      </c>
      <c r="L58" s="58" t="s">
        <v>25</v>
      </c>
      <c r="M58" s="59" t="s">
        <v>21</v>
      </c>
      <c r="N58"/>
    </row>
    <row r="59" spans="2:14" hidden="1">
      <c r="B59" s="90" t="s">
        <v>32</v>
      </c>
      <c r="C59" s="63" t="s">
        <v>1</v>
      </c>
      <c r="D59" s="47">
        <v>45877</v>
      </c>
      <c r="E59" s="63"/>
      <c r="F59" s="30">
        <v>750</v>
      </c>
      <c r="G59" s="38" t="s">
        <v>69</v>
      </c>
      <c r="H59" s="36">
        <f>IF(G59="y",F59,0)</f>
        <v>0</v>
      </c>
      <c r="I59" s="77" t="s">
        <v>70</v>
      </c>
      <c r="J59" s="77" t="s">
        <v>71</v>
      </c>
      <c r="K59" s="91">
        <v>45536</v>
      </c>
      <c r="L59" s="46">
        <v>45900</v>
      </c>
      <c r="M59" s="92">
        <v>1000</v>
      </c>
      <c r="N59"/>
    </row>
    <row r="60" spans="2:14" ht="18" hidden="1">
      <c r="B60" s="62"/>
      <c r="F60" s="12"/>
      <c r="G60" s="50" t="s">
        <v>17</v>
      </c>
      <c r="H60" s="17">
        <f>SUM(H59:H59)</f>
        <v>0</v>
      </c>
      <c r="J60" s="60"/>
      <c r="K60" s="60"/>
      <c r="L60" s="39"/>
      <c r="N60"/>
    </row>
    <row r="61" spans="2:14" hidden="1">
      <c r="F61" s="12"/>
      <c r="G61" s="89"/>
      <c r="H61" s="18"/>
      <c r="J61" s="60"/>
      <c r="K61" s="60"/>
      <c r="L61" s="39"/>
      <c r="N61"/>
    </row>
    <row r="62" spans="2:14" ht="21">
      <c r="B62" s="94"/>
      <c r="C62" s="94"/>
      <c r="G62" s="52"/>
    </row>
    <row r="63" spans="2:14" ht="18">
      <c r="G63" s="95" t="s">
        <v>16</v>
      </c>
      <c r="H63" s="110">
        <f>SUM(H11+H20+H32+H47+H55+H60)</f>
        <v>0</v>
      </c>
    </row>
  </sheetData>
  <sheetProtection algorithmName="SHA-512" hashValue="TDMtOUeUZCDGdVdolmuPplO8QCaisOPDHQvu5BrVOk5dUkk+4PULv3KR5yTZtszbQzEJjHwVeeWCO3Eh8ZcbsQ==" saltValue="8OI8XmdikJ26KqTmVzcC6Q==" spinCount="100000" sheet="1" selectLockedCells="1"/>
  <mergeCells count="40">
    <mergeCell ref="K24:K31"/>
    <mergeCell ref="L24:L31"/>
    <mergeCell ref="M24:M31"/>
    <mergeCell ref="I36:I46"/>
    <mergeCell ref="J36:J46"/>
    <mergeCell ref="K36:K46"/>
    <mergeCell ref="L36:L46"/>
    <mergeCell ref="M36:M46"/>
    <mergeCell ref="B4:M4"/>
    <mergeCell ref="B52:M52"/>
    <mergeCell ref="B57:M57"/>
    <mergeCell ref="G8:G10"/>
    <mergeCell ref="F8:F10"/>
    <mergeCell ref="F15:F19"/>
    <mergeCell ref="G15:G19"/>
    <mergeCell ref="F24:F31"/>
    <mergeCell ref="B6:M6"/>
    <mergeCell ref="B50:M50"/>
    <mergeCell ref="B22:M22"/>
    <mergeCell ref="B13:M13"/>
    <mergeCell ref="G24:G31"/>
    <mergeCell ref="I8:I10"/>
    <mergeCell ref="J8:J10"/>
    <mergeCell ref="K8:K10"/>
    <mergeCell ref="H8:H10"/>
    <mergeCell ref="H36:H46"/>
    <mergeCell ref="B34:M34"/>
    <mergeCell ref="F36:F46"/>
    <mergeCell ref="G36:G46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</mergeCells>
  <phoneticPr fontId="14" type="noConversion"/>
  <conditionalFormatting sqref="B2">
    <cfRule type="containsText" dxfId="24" priority="6" operator="containsText" text="(ENTER SUPPLIER COMPANY NAME HERE)">
      <formula>NOT(ISERROR(SEARCH("(ENTER SUPPLIER COMPANY NAME HERE)",B2)))</formula>
    </cfRule>
  </conditionalFormatting>
  <conditionalFormatting sqref="G8">
    <cfRule type="expression" dxfId="23" priority="11">
      <formula>OR(G8="(enter 'y' to select)",ISBLANK(G8))</formula>
    </cfRule>
  </conditionalFormatting>
  <conditionalFormatting sqref="G15">
    <cfRule type="expression" dxfId="22" priority="10">
      <formula>LOWER(G15)="y"</formula>
    </cfRule>
  </conditionalFormatting>
  <conditionalFormatting sqref="G24">
    <cfRule type="expression" dxfId="21" priority="1">
      <formula>LOWER(G24)="y"</formula>
    </cfRule>
    <cfRule type="expression" dxfId="20" priority="2">
      <formula>OR(G24="(enter 'y' to select)",ISBLANK(G24))</formula>
    </cfRule>
  </conditionalFormatting>
  <conditionalFormatting sqref="G36">
    <cfRule type="expression" dxfId="19" priority="12">
      <formula>LOWER(G36)="y"</formula>
    </cfRule>
    <cfRule type="expression" dxfId="18" priority="13">
      <formula>OR(G36="(enter 'y' to select)",ISBLANK(G36))</formula>
    </cfRule>
  </conditionalFormatting>
  <conditionalFormatting sqref="I8 I15 I24 I36 I54 I59">
    <cfRule type="containsText" dxfId="17" priority="9" operator="containsText" text="(enter contact name)">
      <formula>NOT(ISERROR(SEARCH("(enter contact name)",I8)))</formula>
    </cfRule>
  </conditionalFormatting>
  <conditionalFormatting sqref="J8 J15 J24 J36 J54 J59">
    <cfRule type="containsText" dxfId="16" priority="8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zoomScale="85" zoomScaleNormal="85" workbookViewId="0">
      <selection activeCell="B2" sqref="B2"/>
    </sheetView>
  </sheetViews>
  <sheetFormatPr defaultColWidth="11" defaultRowHeight="15.75"/>
  <cols>
    <col min="1" max="1" width="4.5" customWidth="1"/>
    <col min="2" max="2" width="72.875" customWidth="1"/>
    <col min="3" max="3" width="40.5" customWidth="1"/>
    <col min="4" max="4" width="30.875" style="40" customWidth="1"/>
    <col min="5" max="5" width="18.125" hidden="1" customWidth="1"/>
    <col min="6" max="6" width="17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102</v>
      </c>
      <c r="F2" s="42"/>
    </row>
    <row r="3" spans="2:15">
      <c r="B3" s="39"/>
    </row>
    <row r="4" spans="2:15" ht="21">
      <c r="B4" s="170" t="s">
        <v>88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2:15" ht="9.9499999999999993" customHeight="1">
      <c r="B5" s="39"/>
    </row>
    <row r="6" spans="2:15" ht="23.25">
      <c r="B6" s="137" t="s">
        <v>90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2:15" ht="35.1" customHeight="1">
      <c r="B7" s="43" t="s">
        <v>0</v>
      </c>
      <c r="C7" s="44" t="s">
        <v>18</v>
      </c>
      <c r="D7" s="1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173" t="s">
        <v>91</v>
      </c>
      <c r="C8" s="176" t="s">
        <v>38</v>
      </c>
      <c r="D8" s="186">
        <v>46243</v>
      </c>
      <c r="E8" s="179">
        <v>1000</v>
      </c>
      <c r="F8" s="171">
        <v>300</v>
      </c>
      <c r="G8" s="157" t="s">
        <v>104</v>
      </c>
      <c r="H8" s="134">
        <f>IF(G8="y",F8,0)</f>
        <v>0</v>
      </c>
      <c r="I8" s="157" t="s">
        <v>70</v>
      </c>
      <c r="J8" s="157" t="s">
        <v>71</v>
      </c>
      <c r="K8" s="144">
        <v>46266</v>
      </c>
      <c r="L8" s="144">
        <v>46630</v>
      </c>
      <c r="M8" s="168"/>
      <c r="N8"/>
    </row>
    <row r="9" spans="2:15">
      <c r="B9" s="174"/>
      <c r="C9" s="185"/>
      <c r="D9" s="187"/>
      <c r="E9" s="180"/>
      <c r="F9" s="172"/>
      <c r="G9" s="158"/>
      <c r="H9" s="136"/>
      <c r="I9" s="158"/>
      <c r="J9" s="158"/>
      <c r="K9" s="153"/>
      <c r="L9" s="153"/>
      <c r="M9" s="169"/>
      <c r="N9"/>
    </row>
    <row r="10" spans="2:15" ht="18">
      <c r="B10" s="20"/>
      <c r="C10" s="20"/>
      <c r="F10" s="28"/>
      <c r="G10" s="50" t="s">
        <v>17</v>
      </c>
      <c r="H10" s="21">
        <f>SUM(H8:H9)</f>
        <v>0</v>
      </c>
      <c r="N10"/>
      <c r="O10" s="39"/>
    </row>
    <row r="11" spans="2:15">
      <c r="F11" s="28"/>
      <c r="G11" s="35"/>
      <c r="H11" s="29"/>
    </row>
    <row r="12" spans="2:15" ht="23.25">
      <c r="B12" s="137" t="s">
        <v>92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2:15" ht="35.1" customHeight="1">
      <c r="B13" s="43" t="s">
        <v>0</v>
      </c>
      <c r="C13" s="44" t="s">
        <v>18</v>
      </c>
      <c r="D13" s="31" t="s">
        <v>37</v>
      </c>
      <c r="E13" s="43" t="s">
        <v>28</v>
      </c>
      <c r="F13" s="43" t="s">
        <v>29</v>
      </c>
      <c r="G13" s="44" t="s">
        <v>26</v>
      </c>
      <c r="H13" s="23" t="s">
        <v>2</v>
      </c>
      <c r="I13" s="32" t="s">
        <v>64</v>
      </c>
      <c r="J13" s="32" t="s">
        <v>63</v>
      </c>
      <c r="K13" s="44" t="s">
        <v>24</v>
      </c>
      <c r="L13" s="44" t="s">
        <v>25</v>
      </c>
      <c r="M13" s="43" t="s">
        <v>21</v>
      </c>
      <c r="N13"/>
    </row>
    <row r="14" spans="2:15">
      <c r="B14" s="184" t="s">
        <v>93</v>
      </c>
      <c r="C14" s="176" t="s">
        <v>38</v>
      </c>
      <c r="D14" s="188">
        <v>46242</v>
      </c>
      <c r="E14" s="27">
        <v>2500</v>
      </c>
      <c r="F14" s="181">
        <v>1200</v>
      </c>
      <c r="G14" s="151" t="s">
        <v>104</v>
      </c>
      <c r="H14" s="134">
        <f>IF(G14="y",F14,0)</f>
        <v>0</v>
      </c>
      <c r="I14" s="150" t="s">
        <v>70</v>
      </c>
      <c r="J14" s="150" t="s">
        <v>71</v>
      </c>
      <c r="K14" s="144">
        <v>46266</v>
      </c>
      <c r="L14" s="144">
        <v>46630</v>
      </c>
      <c r="M14" s="176"/>
      <c r="N14"/>
    </row>
    <row r="15" spans="2:15">
      <c r="B15" s="174"/>
      <c r="C15" s="177"/>
      <c r="D15" s="189"/>
      <c r="E15" s="13">
        <v>3000</v>
      </c>
      <c r="F15" s="182"/>
      <c r="G15" s="151"/>
      <c r="H15" s="135"/>
      <c r="I15" s="151"/>
      <c r="J15" s="151"/>
      <c r="K15" s="145"/>
      <c r="L15" s="145"/>
      <c r="M15" s="177"/>
      <c r="N15"/>
    </row>
    <row r="16" spans="2:15" s="34" customFormat="1" ht="16.5" thickBot="1">
      <c r="B16" s="65" t="s">
        <v>94</v>
      </c>
      <c r="C16" s="177"/>
      <c r="D16" s="189"/>
      <c r="E16" s="74">
        <v>500</v>
      </c>
      <c r="F16" s="182"/>
      <c r="G16" s="151"/>
      <c r="H16" s="135"/>
      <c r="I16" s="151"/>
      <c r="J16" s="151"/>
      <c r="K16" s="145"/>
      <c r="L16" s="145"/>
      <c r="M16" s="177"/>
    </row>
    <row r="17" spans="2:15" ht="16.5" thickBot="1">
      <c r="B17" s="108" t="s">
        <v>95</v>
      </c>
      <c r="C17" s="177"/>
      <c r="D17" s="189"/>
      <c r="E17" s="37"/>
      <c r="F17" s="182"/>
      <c r="G17" s="151"/>
      <c r="H17" s="135"/>
      <c r="I17" s="151"/>
      <c r="J17" s="151"/>
      <c r="K17" s="145"/>
      <c r="L17" s="145"/>
      <c r="M17" s="177"/>
      <c r="N17"/>
    </row>
    <row r="18" spans="2:15">
      <c r="B18" s="107" t="s">
        <v>96</v>
      </c>
      <c r="C18" s="178"/>
      <c r="D18" s="187"/>
      <c r="E18" s="132">
        <v>500</v>
      </c>
      <c r="F18" s="183"/>
      <c r="G18" s="158"/>
      <c r="H18" s="136"/>
      <c r="I18" s="158"/>
      <c r="J18" s="158"/>
      <c r="K18" s="175"/>
      <c r="L18" s="175"/>
      <c r="M18" s="178"/>
      <c r="N18"/>
    </row>
    <row r="19" spans="2:15" ht="18">
      <c r="B19" s="20"/>
      <c r="F19" s="28"/>
      <c r="G19" s="50" t="s">
        <v>17</v>
      </c>
      <c r="H19" s="21">
        <f>SUM(H14:H18)</f>
        <v>0</v>
      </c>
      <c r="J19" s="34"/>
      <c r="N19"/>
      <c r="O19" s="39"/>
    </row>
    <row r="20" spans="2:15" ht="18">
      <c r="F20" s="28"/>
      <c r="G20" s="52"/>
      <c r="H20" s="22"/>
    </row>
    <row r="21" spans="2:15" ht="23.25">
      <c r="B21" s="137" t="s">
        <v>97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</row>
    <row r="22" spans="2:15" ht="35.1" customHeight="1">
      <c r="B22" s="44" t="s">
        <v>0</v>
      </c>
      <c r="C22" s="43" t="s">
        <v>18</v>
      </c>
      <c r="D22" s="31" t="s">
        <v>37</v>
      </c>
      <c r="E22" s="43" t="s">
        <v>28</v>
      </c>
      <c r="F22" s="43" t="s">
        <v>29</v>
      </c>
      <c r="G22" s="44" t="s">
        <v>26</v>
      </c>
      <c r="H22" s="23" t="s">
        <v>2</v>
      </c>
      <c r="I22" s="32" t="s">
        <v>64</v>
      </c>
      <c r="J22" s="32" t="s">
        <v>63</v>
      </c>
      <c r="K22" s="44" t="s">
        <v>24</v>
      </c>
      <c r="L22" s="44" t="s">
        <v>25</v>
      </c>
      <c r="M22" s="43" t="s">
        <v>21</v>
      </c>
      <c r="N22"/>
    </row>
    <row r="23" spans="2:15" s="34" customFormat="1">
      <c r="B23" s="184" t="s">
        <v>93</v>
      </c>
      <c r="C23" s="176" t="s">
        <v>38</v>
      </c>
      <c r="D23" s="188">
        <v>46242</v>
      </c>
      <c r="E23" s="9">
        <v>3500</v>
      </c>
      <c r="F23" s="181">
        <v>4000</v>
      </c>
      <c r="G23" s="151" t="s">
        <v>104</v>
      </c>
      <c r="H23" s="134">
        <f>IF(G23="y",F23,0)</f>
        <v>0</v>
      </c>
      <c r="I23" s="150" t="s">
        <v>70</v>
      </c>
      <c r="J23" s="150" t="s">
        <v>71</v>
      </c>
      <c r="K23" s="144">
        <v>46266</v>
      </c>
      <c r="L23" s="144">
        <v>46630</v>
      </c>
      <c r="M23" s="147"/>
    </row>
    <row r="24" spans="2:15" s="34" customFormat="1">
      <c r="B24" s="174"/>
      <c r="C24" s="177"/>
      <c r="D24" s="189"/>
      <c r="E24" s="8">
        <v>3000</v>
      </c>
      <c r="F24" s="182"/>
      <c r="G24" s="151"/>
      <c r="H24" s="135"/>
      <c r="I24" s="151"/>
      <c r="J24" s="151"/>
      <c r="K24" s="145"/>
      <c r="L24" s="145"/>
      <c r="M24" s="148"/>
    </row>
    <row r="25" spans="2:15" s="34" customFormat="1">
      <c r="B25" s="51" t="s">
        <v>95</v>
      </c>
      <c r="C25" s="177"/>
      <c r="D25" s="189"/>
      <c r="E25" s="72">
        <v>2000</v>
      </c>
      <c r="F25" s="182"/>
      <c r="G25" s="151"/>
      <c r="H25" s="135"/>
      <c r="I25" s="151"/>
      <c r="J25" s="151"/>
      <c r="K25" s="145"/>
      <c r="L25" s="145"/>
      <c r="M25" s="148"/>
    </row>
    <row r="26" spans="2:15" s="34" customFormat="1">
      <c r="B26" s="109" t="s">
        <v>98</v>
      </c>
      <c r="C26" s="177"/>
      <c r="D26" s="189"/>
      <c r="E26" s="73">
        <v>2000</v>
      </c>
      <c r="F26" s="182"/>
      <c r="G26" s="151"/>
      <c r="H26" s="135"/>
      <c r="I26" s="151"/>
      <c r="J26" s="151"/>
      <c r="K26" s="145"/>
      <c r="L26" s="145"/>
      <c r="M26" s="148"/>
    </row>
    <row r="27" spans="2:15" s="34" customFormat="1">
      <c r="B27" s="65" t="s">
        <v>99</v>
      </c>
      <c r="C27" s="177"/>
      <c r="D27" s="189"/>
      <c r="E27" s="74">
        <v>500</v>
      </c>
      <c r="F27" s="182"/>
      <c r="G27" s="151"/>
      <c r="H27" s="135"/>
      <c r="I27" s="151"/>
      <c r="J27" s="151"/>
      <c r="K27" s="145"/>
      <c r="L27" s="145"/>
      <c r="M27" s="148"/>
    </row>
    <row r="28" spans="2:15" s="34" customFormat="1" ht="16.5" thickBot="1">
      <c r="B28" s="66" t="s">
        <v>96</v>
      </c>
      <c r="C28" s="177"/>
      <c r="D28" s="189"/>
      <c r="E28" s="9">
        <v>5000</v>
      </c>
      <c r="F28" s="182"/>
      <c r="G28" s="151"/>
      <c r="H28" s="135"/>
      <c r="I28" s="151"/>
      <c r="J28" s="151"/>
      <c r="K28" s="145"/>
      <c r="L28" s="145"/>
      <c r="M28" s="148"/>
    </row>
    <row r="29" spans="2:15">
      <c r="B29" s="51" t="s">
        <v>100</v>
      </c>
      <c r="C29" s="185"/>
      <c r="D29" s="187"/>
      <c r="E29" s="128"/>
      <c r="F29" s="183"/>
      <c r="G29" s="158"/>
      <c r="H29" s="136"/>
      <c r="I29" s="158"/>
      <c r="J29" s="158"/>
      <c r="K29" s="153"/>
      <c r="L29" s="153"/>
      <c r="M29" s="154"/>
      <c r="N29"/>
    </row>
    <row r="30" spans="2:15" ht="18">
      <c r="B30" s="20"/>
      <c r="F30" s="28"/>
      <c r="G30" s="50" t="s">
        <v>17</v>
      </c>
      <c r="H30" s="21">
        <f>SUM(H23:H29)</f>
        <v>0</v>
      </c>
      <c r="I30" s="34"/>
    </row>
    <row r="31" spans="2:15" ht="18">
      <c r="E31" s="35"/>
      <c r="F31" s="28"/>
      <c r="G31" s="52"/>
      <c r="H31" s="22"/>
    </row>
    <row r="32" spans="2:15" ht="18">
      <c r="B32" s="93"/>
      <c r="F32" s="52"/>
      <c r="G32" s="24"/>
    </row>
    <row r="33" spans="2:8" ht="21.75">
      <c r="B33" s="94"/>
      <c r="C33" s="94"/>
      <c r="G33" s="52"/>
      <c r="H33" s="22"/>
    </row>
    <row r="34" spans="2:8">
      <c r="G34" s="95" t="s">
        <v>16</v>
      </c>
      <c r="H34" s="25">
        <f>SUM(H10,H19,H30)</f>
        <v>0</v>
      </c>
    </row>
  </sheetData>
  <sheetProtection algorithmName="SHA-512" hashValue="csSnekZaXWsJjqnKVZzCQoVRO40YzfFt/UCKHGTHSZhDnqLEUQFUc2c7qWCQikeBq9DLC8EX3TWW86JJKFBDmg==" saltValue="lCmQjjiCeQ5AamKbMsMyVw==" spinCount="100000" sheet="1" selectLockedCells="1"/>
  <mergeCells count="38"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8:I9"/>
    <mergeCell ref="J8:J9"/>
    <mergeCell ref="E8:E9"/>
    <mergeCell ref="K8:K9"/>
    <mergeCell ref="L8:L9"/>
    <mergeCell ref="M8:M9"/>
    <mergeCell ref="I23:I29"/>
    <mergeCell ref="J23:J29"/>
    <mergeCell ref="K23:K29"/>
    <mergeCell ref="L23:L29"/>
    <mergeCell ref="M23:M29"/>
  </mergeCells>
  <conditionalFormatting sqref="B2">
    <cfRule type="containsText" dxfId="15" priority="14" stopIfTrue="1" operator="containsText" text="(ENTER SUPPLIER COMPANY NAME HERE)">
      <formula>NOT(ISERROR(SEARCH("(ENTER SUPPLIER COMPANY NAME HERE)",B2)))</formula>
    </cfRule>
  </conditionalFormatting>
  <conditionalFormatting sqref="G8:G9">
    <cfRule type="expression" dxfId="14" priority="3">
      <formula>LOWER(G8)="y"</formula>
    </cfRule>
    <cfRule type="expression" dxfId="13" priority="6">
      <formula>OR(G8="(enter 'y' to select)",ISBLANK(G8))</formula>
    </cfRule>
  </conditionalFormatting>
  <conditionalFormatting sqref="G14:G18">
    <cfRule type="expression" dxfId="12" priority="2">
      <formula>LOWER(G14)="y"</formula>
    </cfRule>
    <cfRule type="expression" dxfId="11" priority="5">
      <formula>OR(G14="(enter 'y' to select)",ISBLANK(G14))</formula>
    </cfRule>
  </conditionalFormatting>
  <conditionalFormatting sqref="G23:G29">
    <cfRule type="expression" dxfId="10" priority="1">
      <formula>LOWER(G23)="y"</formula>
    </cfRule>
    <cfRule type="expression" dxfId="9" priority="4">
      <formula>OR(G23="(enter 'y' to select)",ISBLANK(G23))</formula>
    </cfRule>
  </conditionalFormatting>
  <conditionalFormatting sqref="I8 I14 I23">
    <cfRule type="containsText" dxfId="8" priority="11" operator="containsText" text="(enter contact name)">
      <formula>NOT(ISERROR(SEARCH("(enter contact name)",I8)))</formula>
    </cfRule>
  </conditionalFormatting>
  <conditionalFormatting sqref="J8 J14 J23">
    <cfRule type="containsText" dxfId="7" priority="10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showWhiteSpace="0" view="pageLayout" zoomScaleNormal="100" workbookViewId="0">
      <selection activeCell="C8" sqref="C8:G8"/>
    </sheetView>
  </sheetViews>
  <sheetFormatPr defaultColWidth="11" defaultRowHeight="15.75"/>
  <cols>
    <col min="1" max="1" width="10.875" customWidth="1"/>
    <col min="3" max="3" width="10.875" customWidth="1"/>
    <col min="7" max="7" width="19.5" customWidth="1"/>
    <col min="9" max="9" width="10.875" customWidth="1"/>
  </cols>
  <sheetData>
    <row r="1" spans="1:7">
      <c r="A1" s="190"/>
      <c r="B1" s="190"/>
      <c r="C1" s="190"/>
      <c r="D1" s="190"/>
      <c r="E1" s="190"/>
      <c r="F1" s="190"/>
      <c r="G1" s="190"/>
    </row>
    <row r="2" spans="1:7">
      <c r="A2" s="190"/>
      <c r="B2" s="190"/>
      <c r="C2" s="190"/>
      <c r="D2" s="190"/>
      <c r="E2" s="190"/>
      <c r="F2" s="190"/>
      <c r="G2" s="190"/>
    </row>
    <row r="3" spans="1:7">
      <c r="A3" s="190"/>
      <c r="B3" s="190"/>
      <c r="C3" s="190"/>
      <c r="D3" s="190"/>
      <c r="E3" s="190"/>
      <c r="F3" s="190"/>
      <c r="G3" s="190"/>
    </row>
    <row r="4" spans="1:7">
      <c r="A4" s="190"/>
      <c r="B4" s="190"/>
      <c r="C4" s="190"/>
      <c r="D4" s="190"/>
      <c r="E4" s="190"/>
      <c r="F4" s="190"/>
      <c r="G4" s="190"/>
    </row>
    <row r="5" spans="1:7">
      <c r="A5" s="190"/>
      <c r="B5" s="190"/>
      <c r="C5" s="190"/>
      <c r="D5" s="190"/>
      <c r="E5" s="190"/>
      <c r="F5" s="190"/>
      <c r="G5" s="190"/>
    </row>
    <row r="6" spans="1:7" ht="17.100000000000001" customHeight="1">
      <c r="A6" s="96"/>
      <c r="B6" s="97" t="s">
        <v>12</v>
      </c>
      <c r="C6" s="98" t="s">
        <v>103</v>
      </c>
      <c r="D6" s="96"/>
      <c r="E6" s="96"/>
      <c r="F6" s="96"/>
      <c r="G6" s="96"/>
    </row>
    <row r="7" spans="1:7" ht="12" customHeight="1">
      <c r="B7" s="97"/>
    </row>
    <row r="8" spans="1:7" ht="23.1" customHeight="1">
      <c r="B8" s="99" t="s">
        <v>4</v>
      </c>
      <c r="C8" s="191"/>
      <c r="D8" s="192"/>
      <c r="E8" s="192"/>
      <c r="F8" s="192"/>
      <c r="G8" s="193"/>
    </row>
    <row r="9" spans="1:7" ht="23.1" customHeight="1">
      <c r="B9" s="99" t="s">
        <v>5</v>
      </c>
      <c r="C9" s="194"/>
      <c r="D9" s="195"/>
      <c r="E9" s="99" t="s">
        <v>7</v>
      </c>
      <c r="F9" s="194"/>
      <c r="G9" s="195"/>
    </row>
    <row r="10" spans="1:7" ht="23.1" customHeight="1">
      <c r="B10" s="99" t="s">
        <v>6</v>
      </c>
      <c r="C10" s="196"/>
      <c r="D10" s="193"/>
      <c r="E10" s="99" t="s">
        <v>8</v>
      </c>
      <c r="F10" s="196"/>
      <c r="G10" s="193"/>
    </row>
    <row r="11" spans="1:7" ht="12" customHeight="1">
      <c r="B11" s="99"/>
      <c r="C11" s="100"/>
      <c r="D11" s="100"/>
      <c r="E11" s="99"/>
      <c r="F11" s="100"/>
      <c r="G11" s="100"/>
    </row>
    <row r="12" spans="1:7" ht="23.1" customHeight="1">
      <c r="A12" s="34"/>
      <c r="B12" s="99" t="s">
        <v>34</v>
      </c>
      <c r="C12" s="196"/>
      <c r="D12" s="193"/>
      <c r="E12" s="99" t="s">
        <v>51</v>
      </c>
      <c r="F12" s="196"/>
      <c r="G12" s="193"/>
    </row>
    <row r="13" spans="1:7" ht="23.1" customHeight="1">
      <c r="A13" s="34"/>
      <c r="B13" s="99" t="s">
        <v>35</v>
      </c>
      <c r="C13" s="197"/>
      <c r="D13" s="198"/>
      <c r="E13" s="199"/>
      <c r="F13" s="99" t="s">
        <v>9</v>
      </c>
      <c r="G13" s="71"/>
    </row>
    <row r="14" spans="1:7" ht="23.1" customHeight="1">
      <c r="A14" s="34"/>
      <c r="B14" s="99" t="s">
        <v>23</v>
      </c>
      <c r="C14" s="213"/>
      <c r="D14" s="214"/>
      <c r="E14" s="214"/>
      <c r="F14" s="101"/>
    </row>
    <row r="15" spans="1:7" ht="23.1" customHeight="1">
      <c r="A15" s="34"/>
      <c r="B15" s="99" t="s">
        <v>39</v>
      </c>
      <c r="C15" s="205"/>
      <c r="D15" s="206"/>
      <c r="E15" s="199"/>
      <c r="F15" s="101"/>
    </row>
    <row r="16" spans="1:7" ht="12" customHeight="1"/>
    <row r="17" spans="1:7" ht="27" customHeight="1">
      <c r="A17" s="34"/>
      <c r="B17" s="203" t="s">
        <v>56</v>
      </c>
      <c r="C17" s="204"/>
      <c r="D17" s="75" t="s">
        <v>65</v>
      </c>
      <c r="E17" s="102"/>
      <c r="F17" s="102"/>
      <c r="G17" s="102"/>
    </row>
    <row r="18" spans="1:7" ht="12" customHeight="1">
      <c r="A18" s="34"/>
      <c r="B18" s="103"/>
      <c r="C18" s="34"/>
    </row>
    <row r="19" spans="1:7" ht="27" customHeight="1">
      <c r="A19" s="203" t="s">
        <v>53</v>
      </c>
      <c r="B19" s="203"/>
      <c r="C19" s="204"/>
      <c r="D19" s="76" t="s">
        <v>65</v>
      </c>
      <c r="E19" s="101"/>
      <c r="F19" s="101"/>
    </row>
    <row r="20" spans="1:7" ht="12" customHeight="1">
      <c r="E20" s="101"/>
      <c r="G20" s="104"/>
    </row>
    <row r="21" spans="1:7" ht="18.95" customHeight="1">
      <c r="A21" s="34"/>
      <c r="B21" s="101" t="s">
        <v>10</v>
      </c>
      <c r="C21" s="207"/>
      <c r="D21" s="208"/>
      <c r="E21" s="208"/>
      <c r="F21" s="208"/>
      <c r="G21" s="209"/>
    </row>
    <row r="22" spans="1:7" ht="18.95" customHeight="1">
      <c r="C22" s="210"/>
      <c r="D22" s="211"/>
      <c r="E22" s="211"/>
      <c r="F22" s="211"/>
      <c r="G22" s="212"/>
    </row>
    <row r="23" spans="1:7" ht="12" customHeight="1"/>
    <row r="24" spans="1:7" ht="18.95" customHeight="1">
      <c r="B24" s="99" t="s">
        <v>11</v>
      </c>
      <c r="C24" s="216" t="s">
        <v>66</v>
      </c>
      <c r="D24" s="216"/>
      <c r="E24" s="105"/>
      <c r="F24" s="105"/>
      <c r="G24" s="105"/>
    </row>
    <row r="25" spans="1:7" ht="12" customHeight="1">
      <c r="B25" s="34"/>
    </row>
    <row r="26" spans="1:7" ht="18.95" customHeight="1">
      <c r="B26" s="99" t="s">
        <v>14</v>
      </c>
      <c r="C26" s="219">
        <f>SUM('BG Partnership Plan'!H63+'BGS Partnership Plan'!H34)</f>
        <v>0</v>
      </c>
      <c r="D26" s="220"/>
      <c r="E26" s="34" t="s">
        <v>15</v>
      </c>
    </row>
    <row r="27" spans="1:7" ht="12" customHeight="1">
      <c r="B27" s="34"/>
    </row>
    <row r="28" spans="1:7" ht="18.95" customHeight="1">
      <c r="B28" s="222" t="s">
        <v>13</v>
      </c>
      <c r="C28" s="222"/>
      <c r="D28" s="222"/>
      <c r="E28" s="222"/>
      <c r="F28" s="222"/>
    </row>
    <row r="29" spans="1:7" ht="18.95" customHeight="1">
      <c r="A29" s="106"/>
      <c r="B29" s="217" t="s">
        <v>20</v>
      </c>
      <c r="C29" s="217"/>
      <c r="D29" s="217"/>
      <c r="E29" s="217"/>
      <c r="F29" s="217"/>
      <c r="G29" s="217"/>
    </row>
    <row r="30" spans="1:7" ht="18.95" customHeight="1">
      <c r="A30" s="106"/>
      <c r="B30" s="217"/>
      <c r="C30" s="217"/>
      <c r="D30" s="217"/>
      <c r="E30" s="217"/>
      <c r="F30" s="217"/>
      <c r="G30" s="217"/>
    </row>
    <row r="31" spans="1:7" ht="23.1" customHeight="1">
      <c r="B31" s="99" t="s">
        <v>22</v>
      </c>
      <c r="C31" s="218"/>
      <c r="D31" s="218"/>
      <c r="E31" s="218"/>
    </row>
    <row r="32" spans="1:7" ht="23.1" customHeight="1">
      <c r="B32" s="99" t="s">
        <v>51</v>
      </c>
      <c r="C32" s="218"/>
      <c r="D32" s="218"/>
      <c r="E32" s="218"/>
    </row>
    <row r="33" spans="1:7" ht="23.1" customHeight="1">
      <c r="B33" s="99" t="s">
        <v>3</v>
      </c>
      <c r="C33" s="221" t="s">
        <v>67</v>
      </c>
      <c r="D33" s="221"/>
      <c r="E33" s="221"/>
    </row>
    <row r="34" spans="1:7" ht="11.1" customHeight="1"/>
    <row r="35" spans="1:7" ht="18.95" customHeight="1">
      <c r="A35" s="215" t="s">
        <v>27</v>
      </c>
      <c r="B35" s="215"/>
      <c r="C35" s="215"/>
      <c r="D35" s="215"/>
      <c r="E35" s="215"/>
      <c r="F35" s="215"/>
      <c r="G35" s="215"/>
    </row>
    <row r="36" spans="1:7" ht="21" customHeight="1">
      <c r="A36" s="200" t="s">
        <v>57</v>
      </c>
      <c r="B36" s="201"/>
      <c r="C36" s="201"/>
      <c r="D36" s="201"/>
      <c r="E36" s="201"/>
      <c r="F36" s="201"/>
      <c r="G36" s="201"/>
    </row>
    <row r="37" spans="1:7" ht="21" customHeight="1">
      <c r="A37" s="202"/>
      <c r="B37" s="202"/>
      <c r="C37" s="202"/>
      <c r="D37" s="202"/>
      <c r="E37" s="202"/>
      <c r="F37" s="202"/>
      <c r="G37" s="202"/>
    </row>
    <row r="38" spans="1:7" ht="21" customHeight="1">
      <c r="A38" s="202"/>
      <c r="B38" s="202"/>
      <c r="C38" s="202"/>
      <c r="D38" s="202"/>
      <c r="E38" s="202"/>
      <c r="F38" s="202"/>
      <c r="G38" s="202"/>
    </row>
    <row r="39" spans="1:7">
      <c r="A39" s="106"/>
      <c r="B39" s="106"/>
      <c r="C39" s="106"/>
      <c r="D39" s="106"/>
      <c r="E39" s="106"/>
      <c r="F39" s="106"/>
      <c r="G39" s="106"/>
    </row>
  </sheetData>
  <sheetProtection sheet="1" objects="1" scenarios="1" selectLockedCells="1"/>
  <mergeCells count="23"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  <mergeCell ref="A36:G38"/>
    <mergeCell ref="A19:C19"/>
    <mergeCell ref="B17:C17"/>
    <mergeCell ref="C15:E15"/>
    <mergeCell ref="C21:G22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verticalDpi="597" r:id="rId1"/>
  <headerFooter>
    <oddHeader>&amp;C&amp;"Calibri (Body),Bold"&amp;16 2025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T92"/>
  <sheetViews>
    <sheetView workbookViewId="0">
      <selection activeCell="S29" sqref="S29"/>
    </sheetView>
  </sheetViews>
  <sheetFormatPr defaultColWidth="11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16" customFormat="1" ht="17.25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>
      <c r="A2" t="str">
        <f>IF(B2="","",'BG Partnership Plan'!$B$2)</f>
        <v>(ENTER SUPPLIER COMPANY NAME HERE)</v>
      </c>
      <c r="B2">
        <f>IF(AND('BG Partnership Plan'!G8="y",'BG Partnership Plan'!H8&lt;&gt;""),'BG Partnership Plan'!H8,"")</f>
        <v>0</v>
      </c>
      <c r="C2" t="str">
        <f>IF(AND('BG Partnership Plan'!G8="y",'BG Partnership Plan'!M8&lt;&gt;""),'BG Partnership Plan'!M8,"")</f>
        <v/>
      </c>
      <c r="D2" s="3">
        <f>IF(AND('BG Partnership Plan'!G8="y",'BG Partnership Plan'!K8&lt;&gt;""),'BG Partnership Plan'!K8,"")</f>
        <v>45901</v>
      </c>
      <c r="E2" s="3">
        <f>IF(AND('BG Partnership Plan'!G8="y",'BG Partnership Plan'!L8&lt;&gt;""),'BG Partnership Plan'!L8,"")</f>
        <v>46265</v>
      </c>
      <c r="F2" t="str">
        <f>IF(AND(B2&lt;&gt;"",Agreement!$D$17&lt;&gt;""),Agreement!$D$17,"")</f>
        <v>(select)</v>
      </c>
      <c r="G2" t="str">
        <f>IF(AND(B2&lt;&gt;"",Agreement!$D$19&lt;&gt;""),Agreement!$D$19,"")</f>
        <v>(select)</v>
      </c>
      <c r="H2" t="str">
        <f>IF(AND(B2&lt;&gt;"",Agreement!$C$24&lt;&gt;""),Agreement!$C$24,"")</f>
        <v>(please select)</v>
      </c>
      <c r="I2" t="str">
        <f>IF(AND('BG Partnership Plan'!G8="y",'BG Partnership Plan'!I8&lt;&gt;""),'BG Partnership Plan'!I8,"")</f>
        <v>(enter contact name)</v>
      </c>
      <c r="J2">
        <f>IF(AND('BG Partnership Plan'!G8="y",'BG Partnership Plan'!J8&lt;&gt;""),Agreement!F12,"")</f>
        <v>0</v>
      </c>
      <c r="K2" t="str">
        <f>IF(AND('BG Partnership Plan'!G8="y",'BG Partnership Plan'!J8&lt;&gt;""),'BG Partnership Plan'!J8,IF(AND('BG Partnership Plan'!G8="y",'BG Partnership Plan'!J8="",Agreement!C15&lt;&gt;""),Agreement!C15,""))</f>
        <v>(enter contact email)</v>
      </c>
      <c r="L2"/>
      <c r="M2" t="str">
        <f>IF(AND(B2&lt;&gt;"",Agreement!$C$12&lt;&gt;""),Agreement!$C$12,"")</f>
        <v/>
      </c>
      <c r="N2" t="str">
        <f>IF(AND(B2&lt;&gt;"",Agreement!$F$12&lt;&gt;""),Agreement!$F$12,"")</f>
        <v/>
      </c>
      <c r="O2" t="str">
        <f>IF(AND(B2&lt;&gt;"",Agreement!$C$13&lt;&gt;""),Agreement!$C$13,"")</f>
        <v/>
      </c>
      <c r="P2" t="str">
        <f>IF(AND(B2&lt;&gt;"",Agreement!$G$13&lt;&gt;""),Agreement!$G$13,"")</f>
        <v/>
      </c>
      <c r="Q2" t="str">
        <f>IF(AND(B2&lt;&gt;"",Agreement!$C$21&lt;&gt;""),Agreement!$C$21,"")</f>
        <v/>
      </c>
      <c r="R2" t="str">
        <f>IF(AND(B2&lt;&gt;"",Agreement!$C$14&lt;&gt;""),Agreement!$C$14,"")</f>
        <v/>
      </c>
      <c r="S2">
        <f>IF(AND(B2&lt;&gt;"",Agreement!$C$26&lt;&gt;""),Agreement!$C$26,"")</f>
        <v>0</v>
      </c>
    </row>
    <row r="3" spans="1:19">
      <c r="A3" t="str">
        <f>IF(B3="","",'BG Partnership Plan'!$B$2)</f>
        <v/>
      </c>
      <c r="B3" t="str">
        <f>IF(AND('BG Partnership Plan'!G9="y",'BG Partnership Plan'!H9&lt;&gt;""),'BG Partnership Plan'!H9,"")</f>
        <v/>
      </c>
      <c r="C3" t="str">
        <f>IF(AND('BG Partnership Plan'!G9="y",'BG Partnership Plan'!M9&lt;&gt;""),'BG Partnership Plan'!M9,"")</f>
        <v/>
      </c>
      <c r="D3" s="3" t="str">
        <f>IF(AND('BG Partnership Plan'!G9="y",'BG Partnership Plan'!K9&lt;&gt;""),'BG Partnership Plan'!K9,"")</f>
        <v/>
      </c>
      <c r="E3" s="3" t="str">
        <f>IF(AND('BG Partnership Plan'!G9="y",'BG Partnership Plan'!L9&lt;&gt;""),'BG Partnership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IF(AND('BG Partnership Plan'!G9="y",'BG Partnership Plan'!I9&lt;&gt;""),'BG Partnership Plan'!I9,"")</f>
        <v/>
      </c>
      <c r="J3" t="str">
        <f>IF(AND('BG Partnership Plan'!G9="y",'BG Partnership Plan'!J9&lt;&gt;""),Agreement!F13,"")</f>
        <v/>
      </c>
      <c r="K3" t="str">
        <f>IF(AND('BG Partnership Plan'!G9="y",'BG Partnership Plan'!J9&lt;&gt;""),'BG Partnership Plan'!J9,IF(AND('BG Partnership Plan'!G9="y",'BG Partnership Plan'!J9="",Agreement!C16&lt;&gt;""),Agreement!C16,""))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s="69" t="str">
        <f>IF(B4="","",'BG Partnership Plan'!$B$2)</f>
        <v/>
      </c>
      <c r="B4" s="69" t="str">
        <f>IF(AND('BG Partnership Plan'!G10="y",'BG Partnership Plan'!H10&lt;&gt;""),'BG Partnership Plan'!H10,"")</f>
        <v/>
      </c>
      <c r="C4" s="69" t="str">
        <f>IF(AND('BG Partnership Plan'!G10="y",'BG Partnership Plan'!M10&lt;&gt;""),'BG Partnership Plan'!M10,"")</f>
        <v/>
      </c>
      <c r="D4" s="70" t="str">
        <f>IF(AND('BG Partnership Plan'!G10="y",'BG Partnership Plan'!K10&lt;&gt;""),'BG Partnership Plan'!K10,"")</f>
        <v/>
      </c>
      <c r="E4" s="70" t="str">
        <f>IF(AND('BG Partnership Plan'!G10="y",'BG Partnership Plan'!L10&lt;&gt;""),'BG Partnership Plan'!L10,"")</f>
        <v/>
      </c>
      <c r="F4" s="69" t="str">
        <f>IF(AND(B4&lt;&gt;"",Agreement!$D$17&lt;&gt;""),Agreement!$D$17,"")</f>
        <v/>
      </c>
      <c r="G4" s="69" t="str">
        <f>IF(AND(B4&lt;&gt;"",Agreement!$D$19&lt;&gt;""),Agreement!$D$19,"")</f>
        <v/>
      </c>
      <c r="H4" s="69" t="str">
        <f>IF(AND(B4&lt;&gt;"",Agreement!$C$24&lt;&gt;""),Agreement!$C$24,"")</f>
        <v/>
      </c>
      <c r="I4" s="69" t="str">
        <f>IF(AND('BG Partnership Plan'!G10="y",'BG Partnership Plan'!I10&lt;&gt;""),'BG Partnership Plan'!I10,"")</f>
        <v/>
      </c>
      <c r="J4" s="69" t="str">
        <f>IF(AND('BG Partnership Plan'!G10="y",'BG Partnership Plan'!J10&lt;&gt;""),Agreement!F14,"")</f>
        <v/>
      </c>
      <c r="K4" s="69" t="str">
        <f>IF(AND('BG Partnership Plan'!G10="y",'BG Partnership Plan'!J10&lt;&gt;""),'BG Partnership Plan'!J10,IF(AND('BG Partnership Plan'!G10="y",'BG Partnership Plan'!J10="",Agreement!C17&lt;&gt;""),Agreement!C17,""))</f>
        <v/>
      </c>
      <c r="L4" s="69"/>
      <c r="M4" s="69" t="str">
        <f>IF(AND(B4&lt;&gt;"",Agreement!$C$12&lt;&gt;""),Agreement!$C$12,"")</f>
        <v/>
      </c>
      <c r="N4" s="69" t="str">
        <f>IF(AND(B4&lt;&gt;"",Agreement!$F$12&lt;&gt;""),Agreement!$F$12,"")</f>
        <v/>
      </c>
      <c r="O4" s="69" t="str">
        <f>IF(AND(B4&lt;&gt;"",Agreement!$C$13&lt;&gt;""),Agreement!$C$13,"")</f>
        <v/>
      </c>
      <c r="P4" s="69" t="str">
        <f>IF(AND(B4&lt;&gt;"",Agreement!$G$13&lt;&gt;""),Agreement!$G$13,"")</f>
        <v/>
      </c>
      <c r="Q4" s="69" t="str">
        <f>IF(AND(B4&lt;&gt;"",Agreement!$C$21&lt;&gt;""),Agreement!$C$21,"")</f>
        <v/>
      </c>
      <c r="R4" s="69" t="str">
        <f>IF(AND(B4&lt;&gt;"",Agreement!$C$14&lt;&gt;""),Agreement!$C$14,"")</f>
        <v/>
      </c>
      <c r="S4" s="69" t="str">
        <f>IF(AND(B4&lt;&gt;"",Agreement!$C$26&lt;&gt;""),Agreement!$C$26,"")</f>
        <v/>
      </c>
    </row>
    <row r="5" spans="1:19" s="1" customFormat="1">
      <c r="A5" s="1" t="str">
        <f>IF(B5="","",'BG Partnership Plan'!$B$2)</f>
        <v/>
      </c>
      <c r="B5" s="1" t="str">
        <f>IF(AND('BG Partnership Plan'!G15="y",'BG Partnership Plan'!H15&lt;&gt;""),'BG Partnership Plan'!H15,"")</f>
        <v/>
      </c>
      <c r="C5" s="1" t="str">
        <f>IF(AND('BG Partnership Plan'!G15="y",'BG Partnership Plan'!M15&lt;&gt;""),'BG Partnership Plan'!M15,"")</f>
        <v/>
      </c>
      <c r="D5" s="68" t="str">
        <f>IF(AND('BG Partnership Plan'!G15="y",'BG Partnership Plan'!K15&lt;&gt;""),'BG Partnership Plan'!K15,"")</f>
        <v/>
      </c>
      <c r="E5" s="68" t="str">
        <f>IF(AND('BG Partnership Plan'!G15="y",'BG Partnership Plan'!L15&lt;&gt;""),'BG Partnership Plan'!L15,"")</f>
        <v/>
      </c>
      <c r="F5" s="1" t="str">
        <f>IF(AND(B5&lt;&gt;"",Agreement!$D$17&lt;&gt;""),Agreement!$D$17,"")</f>
        <v/>
      </c>
      <c r="G5" s="1" t="str">
        <f>IF(AND(B5&lt;&gt;"",Agreement!$D$19&lt;&gt;""),Agreement!$D$19,"")</f>
        <v/>
      </c>
      <c r="H5" s="1" t="str">
        <f>IF(AND(B5&lt;&gt;"",Agreement!$C$24&lt;&gt;""),Agreement!$C$24,"")</f>
        <v/>
      </c>
      <c r="I5" s="1" t="str">
        <f>IF(AND('BG Partnership Plan'!G15="y",'BG Partnership Plan'!I15&lt;&gt;""),'BG Partnership Plan'!I15,"")</f>
        <v/>
      </c>
      <c r="K5" s="1" t="str">
        <f>IF(AND('BG Partnership Plan'!G15="y",'BG Partnership Plan'!J15&lt;&gt;""),'BG Partnership Plan'!J15,IF(AND('BG Partnership Plan'!G15="y",'BG Partnership Plan'!J15="",Agreement!C15&lt;&gt;""),Agreement!C15,""))</f>
        <v/>
      </c>
      <c r="M5" s="1" t="str">
        <f>IF(AND(B5&lt;&gt;"",Agreement!$C$12&lt;&gt;""),Agreement!$C$12,"")</f>
        <v/>
      </c>
      <c r="N5" s="1" t="str">
        <f>IF(AND(B5&lt;&gt;"",Agreement!$F$12&lt;&gt;""),Agreement!$F$12,"")</f>
        <v/>
      </c>
      <c r="O5" s="1" t="str">
        <f>IF(AND(B5&lt;&gt;"",Agreement!$C$13&lt;&gt;""),Agreement!$C$13,"")</f>
        <v/>
      </c>
      <c r="P5" s="1" t="str">
        <f>IF(AND(B5&lt;&gt;"",Agreement!$G$13&lt;&gt;""),Agreement!$G$13,"")</f>
        <v/>
      </c>
      <c r="Q5" s="1" t="str">
        <f>IF(AND(B5&lt;&gt;"",Agreement!$C$21&lt;&gt;""),Agreement!$C$21,"")</f>
        <v/>
      </c>
      <c r="R5" s="1" t="str">
        <f>IF(AND(B5&lt;&gt;"",Agreement!$C$14&lt;&gt;""),Agreement!$C$14,"")</f>
        <v/>
      </c>
      <c r="S5" s="1" t="str">
        <f>IF(AND(B5&lt;&gt;"",Agreement!$C$26&lt;&gt;""),Agreement!$C$26,"")</f>
        <v/>
      </c>
    </row>
    <row r="6" spans="1:19">
      <c r="A6" t="str">
        <f>IF(B6="","",'BG Partnership Plan'!$B$2)</f>
        <v/>
      </c>
      <c r="B6" t="str">
        <f>IF(AND('BG Partnership Plan'!G15="y",'BG Partnership Plan'!H16&lt;&gt;""),'BG Partnership Plan'!H16,"")</f>
        <v/>
      </c>
      <c r="C6" t="str">
        <f>IF(AND('BG Partnership Plan'!G15="y",'BG Partnership Plan'!M16&lt;&gt;""),'BG Partnership Plan'!M16,"")</f>
        <v/>
      </c>
      <c r="D6" s="3" t="str">
        <f>IF(AND('BG Partnership Plan'!G15="y",'BG Partnership Plan'!K16&lt;&gt;""),'BG Partnership Plan'!K16,"")</f>
        <v/>
      </c>
      <c r="E6" s="3" t="str">
        <f>IF(AND('BG Partnership Plan'!G15="y",'BG Partnership Plan'!L16&lt;&gt;""),'BG Partnership Plan'!L16,"")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IF(AND('BG Partnership Plan'!G15="y",'BG Partnership Plan'!I16&lt;&gt;""),'BG Partnership Plan'!I16,"")</f>
        <v/>
      </c>
      <c r="K6" t="str">
        <f>IF(AND('BG Partnership Plan'!G15="y",'BG Partnership Plan'!J16&lt;&gt;""),'BG Partnership Plan'!J16,IF(AND('BG Partnership Plan'!G15="y",'BG Partnership Plan'!J16="",Agreement!C15&lt;&gt;""),Agreement!C15,""))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>
      <c r="A7" t="str">
        <f>IF(B7="","",'BG Partnership Plan'!$B$2)</f>
        <v/>
      </c>
      <c r="B7" t="str">
        <f>IF(AND('BG Partnership Plan'!G15="y",'BG Partnership Plan'!H17&lt;&gt;""),'BG Partnership Plan'!H17,"")</f>
        <v/>
      </c>
      <c r="C7" t="str">
        <f>IF(AND('BG Partnership Plan'!G15="y",'BG Partnership Plan'!M17&lt;&gt;""),'BG Partnership Plan'!M17,"")</f>
        <v/>
      </c>
      <c r="D7" s="3" t="str">
        <f>IF(AND('BG Partnership Plan'!G15="y",'BG Partnership Plan'!K17&lt;&gt;""),'BG Partnership Plan'!K17,"")</f>
        <v/>
      </c>
      <c r="E7" s="3" t="str">
        <f>IF(AND('BG Partnership Plan'!G15="y",'BG Partnership Plan'!L17&lt;&gt;""),'BG Partnership Plan'!L17,"")</f>
        <v/>
      </c>
      <c r="F7" t="str">
        <f>IF(AND(B7&lt;&gt;"",Agreement!$D$17&lt;&gt;""),Agreement!$D$17,"")</f>
        <v/>
      </c>
      <c r="G7" t="str">
        <f>IF(AND(B7&lt;&gt;"",Agreement!$D$19&lt;&gt;""),Agreement!$D$19,"")</f>
        <v/>
      </c>
      <c r="H7" t="str">
        <f>IF(AND(B7&lt;&gt;"",Agreement!$C$24&lt;&gt;""),Agreement!$C$24,"")</f>
        <v/>
      </c>
      <c r="I7" t="str">
        <f>IF(AND('BG Partnership Plan'!G15="y",'BG Partnership Plan'!I17&lt;&gt;""),'BG Partnership Plan'!I17,"")</f>
        <v/>
      </c>
      <c r="K7" t="str">
        <f>IF(AND('BG Partnership Plan'!G15="y",'BG Partnership Plan'!J17&lt;&gt;""),'BG Partnership Plan'!J17,IF(AND('BG Partnership Plan'!G15="y",'BG Partnership Plan'!J17="",Agreement!C15&lt;&gt;""),Agreement!C15,""))</f>
        <v/>
      </c>
      <c r="M7" t="str">
        <f>IF(AND(B7&lt;&gt;"",Agreement!$C$12&lt;&gt;""),Agreement!$C$12,"")</f>
        <v/>
      </c>
      <c r="N7" t="str">
        <f>IF(AND(B7&lt;&gt;"",Agreement!$F$12&lt;&gt;""),Agreement!$F$12,"")</f>
        <v/>
      </c>
      <c r="O7" t="str">
        <f>IF(AND(B7&lt;&gt;"",Agreement!$C$13&lt;&gt;""),Agreement!$C$13,"")</f>
        <v/>
      </c>
      <c r="P7" t="str">
        <f>IF(AND(B7&lt;&gt;"",Agreement!$G$13&lt;&gt;""),Agreement!$G$13,"")</f>
        <v/>
      </c>
      <c r="Q7" t="str">
        <f>IF(AND(B7&lt;&gt;"",Agreement!$C$21&lt;&gt;""),Agreement!$C$21,"")</f>
        <v/>
      </c>
      <c r="R7" t="str">
        <f>IF(AND(B7&lt;&gt;"",Agreement!$C$14&lt;&gt;""),Agreement!$C$14,"")</f>
        <v/>
      </c>
      <c r="S7" t="str">
        <f>IF(AND(B7&lt;&gt;"",Agreement!$C$26&lt;&gt;""),Agreement!$C$26,"")</f>
        <v/>
      </c>
    </row>
    <row r="8" spans="1:19">
      <c r="A8" t="str">
        <f>IF(B8="","",'BG Partnership Plan'!$B$2)</f>
        <v/>
      </c>
      <c r="B8" t="str">
        <f>IF(AND('BG Partnership Plan'!G18="y",'BG Partnership Plan'!H18&lt;&gt;""),'BG Partnership Plan'!H18,"")</f>
        <v/>
      </c>
      <c r="C8" t="str">
        <f>IF(AND('BG Partnership Plan'!G18="y",'BG Partnership Plan'!M18&lt;&gt;""),'BG Partnership Plan'!M18,"")</f>
        <v/>
      </c>
      <c r="D8" s="3" t="str">
        <f>IF(AND('BG Partnership Plan'!G18="y",'BG Partnership Plan'!K18&lt;&gt;""),'BG Partnership Plan'!K18,"")</f>
        <v/>
      </c>
      <c r="E8" s="3" t="str">
        <f>IF(AND('BG Partnership Plan'!G18="y",'BG Partnership Plan'!L18&lt;&gt;""),'BG Partnership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IF(AND('BG Partnership Plan'!G18="y",'BG Partnership Plan'!I18&lt;&gt;""),'BG Partnership Plan'!I18,"")</f>
        <v/>
      </c>
      <c r="K8" t="str">
        <f>IF(AND('BG Partnership Plan'!G18="y",'BG Partnership Plan'!J18&lt;&gt;""),'BG Partnership Plan'!J18,IF(AND('BG Partnership Plan'!G18="y",'BG Partnership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 s="69" customFormat="1">
      <c r="A9" s="69" t="str">
        <f>IF(B9="","",'BG Partnership Plan'!$B$2)</f>
        <v/>
      </c>
      <c r="B9" s="69" t="str">
        <f>IF(AND('BG Partnership Plan'!G19="y",'BG Partnership Plan'!H19&lt;&gt;""),'BG Partnership Plan'!H19,"")</f>
        <v/>
      </c>
      <c r="C9" s="69" t="str">
        <f>IF(AND('BG Partnership Plan'!G19="y",'BG Partnership Plan'!M19&lt;&gt;""),'BG Partnership Plan'!M19,"")</f>
        <v/>
      </c>
      <c r="D9" s="70" t="str">
        <f>IF(AND('BG Partnership Plan'!G19="y",'BG Partnership Plan'!K19&lt;&gt;""),'BG Partnership Plan'!K19,"")</f>
        <v/>
      </c>
      <c r="E9" s="70" t="str">
        <f>IF(AND('BG Partnership Plan'!G19="y",'BG Partnership Plan'!L19&lt;&gt;""),'BG Partnership Plan'!L19,"")</f>
        <v/>
      </c>
      <c r="F9" s="69" t="str">
        <f>IF(AND(B9&lt;&gt;"",Agreement!$D$17&lt;&gt;""),Agreement!$D$17,"")</f>
        <v/>
      </c>
      <c r="G9" s="69" t="str">
        <f>IF(AND(B9&lt;&gt;"",Agreement!$D$19&lt;&gt;""),Agreement!$D$19,"")</f>
        <v/>
      </c>
      <c r="H9" s="69" t="str">
        <f>IF(AND(B9&lt;&gt;"",Agreement!$C$24&lt;&gt;""),Agreement!$C$24,"")</f>
        <v/>
      </c>
      <c r="I9" s="69" t="str">
        <f>IF(AND('BG Partnership Plan'!G19="y",'BG Partnership Plan'!I19&lt;&gt;""),'BG Partnership Plan'!I19,"")</f>
        <v/>
      </c>
      <c r="K9" s="69" t="str">
        <f>IF(AND('BG Partnership Plan'!G19="y",'BG Partnership Plan'!J19&lt;&gt;""),'BG Partnership Plan'!J19,IF(AND('BG Partnership Plan'!G19="y",'BG Partnership Plan'!J19="",Agreement!C15&lt;&gt;""),Agreement!C15,""))</f>
        <v/>
      </c>
      <c r="M9" s="69" t="str">
        <f>IF(AND(B9&lt;&gt;"",Agreement!$C$12&lt;&gt;""),Agreement!$C$12,"")</f>
        <v/>
      </c>
      <c r="N9" s="69" t="str">
        <f>IF(AND(B9&lt;&gt;"",Agreement!$F$12&lt;&gt;""),Agreement!$F$12,"")</f>
        <v/>
      </c>
      <c r="O9" s="69" t="str">
        <f>IF(AND(B9&lt;&gt;"",Agreement!$C$13&lt;&gt;""),Agreement!$C$13,"")</f>
        <v/>
      </c>
      <c r="P9" s="69" t="str">
        <f>IF(AND(B9&lt;&gt;"",Agreement!$G$13&lt;&gt;""),Agreement!$G$13,"")</f>
        <v/>
      </c>
      <c r="Q9" s="69" t="str">
        <f>IF(AND(B9&lt;&gt;"",Agreement!$C$21&lt;&gt;""),Agreement!$C$21,"")</f>
        <v/>
      </c>
      <c r="R9" s="69" t="str">
        <f>IF(AND(B9&lt;&gt;"",Agreement!$C$14&lt;&gt;""),Agreement!$C$14,"")</f>
        <v/>
      </c>
      <c r="S9" s="69" t="str">
        <f>IF(AND(B9&lt;&gt;"",Agreement!$C$26&lt;&gt;""),Agreement!$C$26,"")</f>
        <v/>
      </c>
    </row>
    <row r="10" spans="1:19" s="1" customFormat="1">
      <c r="A10" s="1" t="str">
        <f>IF(B10="","",'BG Partnership Plan'!$B$2)</f>
        <v/>
      </c>
      <c r="B10" s="1" t="str">
        <f>IF(AND('BG Partnership Plan'!G24="y",'BG Partnership Plan'!H24&lt;&gt;""),'BG Partnership Plan'!H24,"")</f>
        <v/>
      </c>
      <c r="C10" s="1" t="str">
        <f>IF(AND('BG Partnership Plan'!G24="y",'BG Partnership Plan'!M24&lt;&gt;""),'BG Partnership Plan'!M24,"")</f>
        <v/>
      </c>
      <c r="D10" s="68" t="str">
        <f>IF(AND('BG Partnership Plan'!G24="y",'BG Partnership Plan'!K24&lt;&gt;""),'BG Partnership Plan'!K24,"")</f>
        <v/>
      </c>
      <c r="E10" s="68" t="str">
        <f>IF(AND('BG Partnership Plan'!G24="y",'BG Partnership Plan'!L24&lt;&gt;""),'BG Partnership Plan'!L24,"")</f>
        <v/>
      </c>
      <c r="F10" s="1" t="str">
        <f>IF(AND(B10&lt;&gt;"",Agreement!$D$17&lt;&gt;""),Agreement!$D$17,"")</f>
        <v/>
      </c>
      <c r="G10" s="1" t="str">
        <f>IF(AND(B10&lt;&gt;"",Agreement!$D$19&lt;&gt;""),Agreement!$D$19,"")</f>
        <v/>
      </c>
      <c r="H10" s="1" t="str">
        <f>IF(AND(B10&lt;&gt;"",Agreement!$C$24&lt;&gt;""),Agreement!$C$24,"")</f>
        <v/>
      </c>
      <c r="I10" s="1" t="str">
        <f>IF(AND('BG Partnership Plan'!G24="y",'BG Partnership Plan'!I24&lt;&gt;""),'BG Partnership Plan'!I24,"")</f>
        <v/>
      </c>
      <c r="K10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0" s="1" t="str">
        <f>IF(AND(B10&lt;&gt;"",Agreement!$C$12&lt;&gt;""),Agreement!$C$12,"")</f>
        <v/>
      </c>
      <c r="N10" s="1" t="str">
        <f>IF(AND(B10&lt;&gt;"",Agreement!$F$12&lt;&gt;""),Agreement!$F$12,"")</f>
        <v/>
      </c>
      <c r="O10" s="1" t="str">
        <f>IF(AND(B10&lt;&gt;"",Agreement!$C$13&lt;&gt;""),Agreement!$C$13,"")</f>
        <v/>
      </c>
      <c r="P10" s="1" t="str">
        <f>IF(AND(B10&lt;&gt;"",Agreement!$G$13&lt;&gt;""),Agreement!$G$13,"")</f>
        <v/>
      </c>
      <c r="Q10" s="1" t="str">
        <f>IF(AND(B10&lt;&gt;"",Agreement!$C$21&lt;&gt;""),Agreement!$C$21,"")</f>
        <v/>
      </c>
      <c r="R10" s="1" t="str">
        <f>IF(AND(B10&lt;&gt;"",Agreement!$C$14&lt;&gt;""),Agreement!$C$14,"")</f>
        <v/>
      </c>
      <c r="S10" s="1" t="str">
        <f>IF(AND(B10&lt;&gt;"",Agreement!$C$26&lt;&gt;""),Agreement!$C$26,"")</f>
        <v/>
      </c>
    </row>
    <row r="11" spans="1:19">
      <c r="A11" t="str">
        <f>IF(B11="","",'BG Partnership Plan'!$B$2)</f>
        <v/>
      </c>
      <c r="B11" t="str">
        <f>IF(AND('BG Partnership Plan'!G24="y",'BG Partnership Plan'!H25&lt;&gt;""),'BG Partnership Plan'!H25,"")</f>
        <v/>
      </c>
      <c r="C11" t="str">
        <f>IF(AND('BG Partnership Plan'!G24="y",'BG Partnership Plan'!M25&lt;&gt;""),'BG Partnership Plan'!M25,"")</f>
        <v/>
      </c>
      <c r="D11" s="3" t="str">
        <f>IF(AND('BG Partnership Plan'!G24="y",'BG Partnership Plan'!K25&lt;&gt;""),'BG Partnership Plan'!K25,"")</f>
        <v/>
      </c>
      <c r="E11" s="3" t="str">
        <f>IF(AND('BG Partnership Plan'!G24="y",'BG Partnership Plan'!L25&lt;&gt;""),'BG Partnership Plan'!L25,"")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IF(AND('BG Partnership Plan'!G24="y",'BG Partnership Plan'!I25&lt;&gt;""),'BG Partnership Plan'!I25,"")</f>
        <v/>
      </c>
      <c r="K11" t="str">
        <f>IF(AND('BG Partnership Plan'!G24="y",'BG Partnership Plan'!J25&lt;&gt;""),'BG Partnership Plan'!J25,IF(AND('BG Partnership Plan'!G24="y",'BG Partnership Plan'!J25="",Agreement!C15&lt;&gt;""),Agreement!C15,""))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IF(B12="","",'BG Partnership Plan'!$B$2)</f>
        <v/>
      </c>
      <c r="B12" t="str">
        <f>IF(AND('BG Partnership Plan'!G24="y",'BG Partnership Plan'!H26&lt;&gt;""),'BG Partnership Plan'!H26,"")</f>
        <v/>
      </c>
      <c r="C12" t="str">
        <f>IF(AND('BG Partnership Plan'!G24="y",'BG Partnership Plan'!M26&lt;&gt;""),'BG Partnership Plan'!M26,"")</f>
        <v/>
      </c>
      <c r="D12" s="3" t="str">
        <f>IF(AND('BG Partnership Plan'!G24="y",'BG Partnership Plan'!K26&lt;&gt;""),'BG Partnership Plan'!K26,"")</f>
        <v/>
      </c>
      <c r="E12" s="3" t="str">
        <f>IF(AND('BG Partnership Plan'!G24="y",'BG Partnership Plan'!L26&lt;&gt;""),'BG Partnership Plan'!L26,"")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IF(AND('BG Partnership Plan'!G24="y",'BG Partnership Plan'!I26&lt;&gt;""),'BG Partnership Plan'!I26,"")</f>
        <v/>
      </c>
      <c r="K12" t="str">
        <f>IF(AND('BG Partnership Plan'!G24="y",'BG Partnership Plan'!J26&lt;&gt;""),'BG Partnership Plan'!J26,IF(AND('BG Partnership Plan'!G24="y",'BG Partnership Plan'!J26="",Agreement!C15&lt;&gt;""),Agreement!C15,""))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>
      <c r="A13" t="str">
        <f>IF(B13="","",'BG Partnership Plan'!$B$2)</f>
        <v/>
      </c>
      <c r="B13" t="str">
        <f>IF(AND('BG Partnership Plan'!G24="y",'BG Partnership Plan'!H27&lt;&gt;""),'BG Partnership Plan'!H27,"")</f>
        <v/>
      </c>
      <c r="C13" t="str">
        <f>IF(AND('BG Partnership Plan'!G24="y",'BG Partnership Plan'!M27&lt;&gt;""),'BG Partnership Plan'!M27,"")</f>
        <v/>
      </c>
      <c r="D13" s="3" t="str">
        <f>IF(AND('BG Partnership Plan'!G24="y",'BG Partnership Plan'!K27&lt;&gt;""),'BG Partnership Plan'!K27,"")</f>
        <v/>
      </c>
      <c r="E13" s="3" t="str">
        <f>IF(AND('BG Partnership Plan'!G24="y",'BG Partnership Plan'!L27&lt;&gt;""),'BG Partnership Plan'!L27,"")</f>
        <v/>
      </c>
      <c r="F13" t="str">
        <f>IF(AND(B13&lt;&gt;"",Agreement!$D$17&lt;&gt;""),Agreement!$D$17,"")</f>
        <v/>
      </c>
      <c r="G13" t="str">
        <f>IF(AND(B13&lt;&gt;"",Agreement!$D$19&lt;&gt;""),Agreement!$D$19,"")</f>
        <v/>
      </c>
      <c r="H13" t="str">
        <f>IF(AND(B13&lt;&gt;"",Agreement!$C$24&lt;&gt;""),Agreement!$C$24,"")</f>
        <v/>
      </c>
      <c r="I13" t="str">
        <f>IF(AND('BG Partnership Plan'!G24="y",'BG Partnership Plan'!I27&lt;&gt;""),'BG Partnership Plan'!I27,"")</f>
        <v/>
      </c>
      <c r="K13" t="str">
        <f>IF(AND('BG Partnership Plan'!G24="y",'BG Partnership Plan'!J27&lt;&gt;""),'BG Partnership Plan'!J27,IF(AND('BG Partnership Plan'!G24="y",'BG Partnership Plan'!J27="",Agreement!C15&lt;&gt;""),Agreement!C15,""))</f>
        <v/>
      </c>
      <c r="M13" t="str">
        <f>IF(AND(B13&lt;&gt;"",Agreement!$C$12&lt;&gt;""),Agreement!$C$12,"")</f>
        <v/>
      </c>
      <c r="N13" t="str">
        <f>IF(AND(B13&lt;&gt;"",Agreement!$F$12&lt;&gt;""),Agreement!$F$12,"")</f>
        <v/>
      </c>
      <c r="O13" t="str">
        <f>IF(AND(B13&lt;&gt;"",Agreement!$C$13&lt;&gt;""),Agreement!$C$13,"")</f>
        <v/>
      </c>
      <c r="P13" t="str">
        <f>IF(AND(B13&lt;&gt;"",Agreement!$G$13&lt;&gt;""),Agreement!$G$13,"")</f>
        <v/>
      </c>
      <c r="Q13" t="str">
        <f>IF(AND(B13&lt;&gt;"",Agreement!$C$21&lt;&gt;""),Agreement!$C$21,"")</f>
        <v/>
      </c>
      <c r="R13" t="str">
        <f>IF(AND(B13&lt;&gt;"",Agreement!$C$14&lt;&gt;""),Agreement!$C$14,"")</f>
        <v/>
      </c>
      <c r="S13" t="str">
        <f>IF(AND(B13&lt;&gt;"",Agreement!$C$26&lt;&gt;""),Agreement!$C$26,"")</f>
        <v/>
      </c>
    </row>
    <row r="14" spans="1:19">
      <c r="A14" t="str">
        <f>IF(B14="","",'BG Partnership Plan'!$B$2)</f>
        <v/>
      </c>
      <c r="B14" t="str">
        <f>IF(AND('BG Partnership Plan'!G24="y",'BG Partnership Plan'!H28&lt;&gt;""),'BG Partnership Plan'!H28,"")</f>
        <v/>
      </c>
      <c r="C14" t="str">
        <f>IF(AND('BG Partnership Plan'!G24="y",'BG Partnership Plan'!M28&lt;&gt;""),'BG Partnership Plan'!M28,"")</f>
        <v/>
      </c>
      <c r="D14" s="3" t="str">
        <f>IF(AND('BG Partnership Plan'!G24="y",'BG Partnership Plan'!K28&lt;&gt;""),'BG Partnership Plan'!K28,"")</f>
        <v/>
      </c>
      <c r="E14" s="3" t="str">
        <f>IF(AND('BG Partnership Plan'!G24="y",'BG Partnership Plan'!L28&lt;&gt;""),'BG Partnership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IF(AND('BG Partnership Plan'!G24="y",'BG Partnership Plan'!I28&lt;&gt;""),'BG Partnership Plan'!I28,"")</f>
        <v/>
      </c>
      <c r="K14" t="str">
        <f>IF(AND('BG Partnership Plan'!G24="y",'BG Partnership Plan'!J28&lt;&gt;""),'BG Partnership Plan'!J28,IF(AND('BG Partnership Plan'!G24="y",'BG Partnership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IF(B15="","",'BG Partnership Plan'!$B$2)</f>
        <v/>
      </c>
      <c r="B15" t="str">
        <f>IF(AND('BG Partnership Plan'!G24="y",'BG Partnership Plan'!H29&lt;&gt;""),'BG Partnership Plan'!H29,"")</f>
        <v/>
      </c>
      <c r="C15" t="str">
        <f>IF(AND('BG Partnership Plan'!G24="y",'BG Partnership Plan'!M29&lt;&gt;""),'BG Partnership Plan'!M29,"")</f>
        <v/>
      </c>
      <c r="D15" s="3" t="str">
        <f>IF(AND('BG Partnership Plan'!G24="y",'BG Partnership Plan'!K29&lt;&gt;""),'BG Partnership Plan'!K29,"")</f>
        <v/>
      </c>
      <c r="E15" s="3" t="str">
        <f>IF(AND('BG Partnership Plan'!G24="y",'BG Partnership Plan'!L29&lt;&gt;""),'BG Partnership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IF(AND('BG Partnership Plan'!G24="y",'BG Partnership Plan'!I29&lt;&gt;""),'BG Partnership Plan'!I29,"")</f>
        <v/>
      </c>
      <c r="K15" t="str">
        <f>IF(AND('BG Partnership Plan'!G24="y",'BG Partnership Plan'!J29&lt;&gt;""),'BG Partnership Plan'!J29,IF(AND('BG Partnership Plan'!G24="y",'BG Partnership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IF(B16="","",'BG Partnership Plan'!$B$2)</f>
        <v/>
      </c>
      <c r="B16" t="str">
        <f>IF(AND('BG Partnership Plan'!G30="y",'BG Partnership Plan'!H30&lt;&gt;""),'BG Partnership Plan'!H30,"")</f>
        <v/>
      </c>
      <c r="C16" t="str">
        <f>IF(AND('BG Partnership Plan'!G30="y",'BG Partnership Plan'!M30&lt;&gt;""),'BG Partnership Plan'!M30,"")</f>
        <v/>
      </c>
      <c r="D16" s="3" t="str">
        <f>IF(AND('BG Partnership Plan'!G30="y",'BG Partnership Plan'!K30&lt;&gt;""),'BG Partnership Plan'!K30,"")</f>
        <v/>
      </c>
      <c r="E16" s="3" t="str">
        <f>IF(AND('BG Partnership Plan'!G30="y",'BG Partnership Plan'!L30&lt;&gt;""),'BG Partnership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IF(AND('BG Partnership Plan'!G30="y",'BG Partnership Plan'!I30&lt;&gt;""),'BG Partnership Plan'!I30,"")</f>
        <v/>
      </c>
      <c r="K16" t="str">
        <f>IF(AND('BG Partnership Plan'!G30="y",'BG Partnership Plan'!J30&lt;&gt;""),'BG Partnership Plan'!J30,IF(AND('BG Partnership Plan'!G30="y",'BG Partnership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20">
      <c r="A17" t="str">
        <f>IF(B17="","",'BG Partnership Plan'!$B$2)</f>
        <v/>
      </c>
      <c r="B17" t="str">
        <f>IF(AND('BG Partnership Plan'!G31="y",'BG Partnership Plan'!H31&lt;&gt;""),'BG Partnership Plan'!H31,"")</f>
        <v/>
      </c>
      <c r="C17" t="str">
        <f>IF(AND('BG Partnership Plan'!G31="y",'BG Partnership Plan'!M31&lt;&gt;""),'BG Partnership Plan'!M31,"")</f>
        <v/>
      </c>
      <c r="D17" s="3" t="str">
        <f>IF(AND('BG Partnership Plan'!G31="y",'BG Partnership Plan'!K31&lt;&gt;""),'BG Partnership Plan'!K31,"")</f>
        <v/>
      </c>
      <c r="E17" s="3" t="str">
        <f>IF(AND('BG Partnership Plan'!G31="y",'BG Partnership Plan'!L31&lt;&gt;""),'BG Partnership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IF(AND('BG Partnership Plan'!G31="y",'BG Partnership Plan'!I31&lt;&gt;""),'BG Partnership Plan'!I31,"")</f>
        <v/>
      </c>
      <c r="K17" t="str">
        <f>IF(AND('BG Partnership Plan'!G31="y",'BG Partnership Plan'!J31&lt;&gt;""),'BG Partnership Plan'!J31,IF(AND('BG Partnership Plan'!G31="y",'BG Partnership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20" s="1" customFormat="1">
      <c r="A18" s="1" t="str">
        <f>IF(B18="","",'BG Partnership Plan'!$B$2)</f>
        <v/>
      </c>
      <c r="B18" s="1" t="str">
        <f>IF(AND('BG Partnership Plan'!G36="y",'BG Partnership Plan'!H36&lt;&gt;""),'BG Partnership Plan'!H36,"")</f>
        <v/>
      </c>
      <c r="C18" s="1" t="str">
        <f>IF(AND('BG Partnership Plan'!G36="y",'BG Partnership Plan'!M36&lt;&gt;""),'BG Partnership Plan'!M36,"")</f>
        <v/>
      </c>
      <c r="D18" s="68" t="str">
        <f>IF(AND('BG Partnership Plan'!G36="y",'BG Partnership Plan'!K36&lt;&gt;""),'BG Partnership Plan'!K36,"")</f>
        <v/>
      </c>
      <c r="E18" s="68" t="str">
        <f>IF(AND('BG Partnership Plan'!G36="y",'BG Partnership Plan'!L36&lt;&gt;""),'BG Partnership Plan'!L36,"")</f>
        <v/>
      </c>
      <c r="F18" s="1" t="str">
        <f>IF(AND(B18&lt;&gt;"",Agreement!$D$17&lt;&gt;""),Agreement!$D$17,"")</f>
        <v/>
      </c>
      <c r="G18" s="1" t="str">
        <f>IF(AND(B18&lt;&gt;"",Agreement!$D$19&lt;&gt;""),Agreement!$D$19,"")</f>
        <v/>
      </c>
      <c r="H18" s="1" t="str">
        <f>IF(AND(B18&lt;&gt;"",Agreement!$C$24&lt;&gt;""),Agreement!$C$24,"")</f>
        <v/>
      </c>
      <c r="I18" s="1" t="str">
        <f>IF(AND('BG Partnership Plan'!G36="y",'BG Partnership Plan'!I36&lt;&gt;""),'BG Partnership Plan'!I36,"")</f>
        <v/>
      </c>
      <c r="K18" s="1" t="str">
        <f>IF(AND('BG Partnership Plan'!G36="y",'BG Partnership Plan'!J36&lt;&gt;""),'BG Partnership Plan'!J36,IF(AND('BG Partnership Plan'!G36="y",'BG Partnership Plan'!J36="",Agreement!C15&lt;&gt;""),Agreement!C15,""))</f>
        <v/>
      </c>
      <c r="M18" s="1" t="str">
        <f>IF(AND(B18&lt;&gt;"",Agreement!$C$12&lt;&gt;""),Agreement!$C$12,"")</f>
        <v/>
      </c>
      <c r="N18" s="1" t="str">
        <f>IF(AND(B18&lt;&gt;"",Agreement!$F$12&lt;&gt;""),Agreement!$F$12,"")</f>
        <v/>
      </c>
      <c r="O18" s="1" t="str">
        <f>IF(AND(B18&lt;&gt;"",Agreement!$C$13&lt;&gt;""),Agreement!$C$13,"")</f>
        <v/>
      </c>
      <c r="P18" s="1" t="str">
        <f>IF(AND(B18&lt;&gt;"",Agreement!$G$13&lt;&gt;""),Agreement!$G$13,"")</f>
        <v/>
      </c>
      <c r="Q18" s="1" t="str">
        <f>IF(AND(B18&lt;&gt;"",Agreement!$C$21&lt;&gt;""),Agreement!$C$21,"")</f>
        <v/>
      </c>
      <c r="R18" s="1" t="str">
        <f>IF(AND(B18&lt;&gt;"",Agreement!$C$14&lt;&gt;""),Agreement!$C$14,"")</f>
        <v/>
      </c>
      <c r="S18" s="1" t="str">
        <f>IF(AND(B18&lt;&gt;"",Agreement!$C$26&lt;&gt;""),Agreement!$C$26,"")</f>
        <v/>
      </c>
    </row>
    <row r="19" spans="1:20">
      <c r="A19" t="str">
        <f>IF(B19="","",'BG Partnership Plan'!$B$2)</f>
        <v/>
      </c>
      <c r="B19" t="str">
        <f>IF(AND('BG Partnership Plan'!G37="y",'BG Partnership Plan'!H37&lt;&gt;""),'BG Partnership Plan'!H37,"")</f>
        <v/>
      </c>
      <c r="C19" t="str">
        <f>IF(AND('BG Partnership Plan'!G37="y",'BG Partnership Plan'!M37&lt;&gt;""),'BG Partnership Plan'!M37,"")</f>
        <v/>
      </c>
      <c r="D19" s="3" t="str">
        <f>IF(AND('BG Partnership Plan'!G37="y",'BG Partnership Plan'!K37&lt;&gt;""),'BG Partnership Plan'!K37,"")</f>
        <v/>
      </c>
      <c r="E19" s="3" t="str">
        <f>IF(AND('BG Partnership Plan'!G37="y",'BG Partnership Plan'!L37&lt;&gt;""),'BG Partnership Plan'!L37,"")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IF(AND('BG Partnership Plan'!G37="y",'BG Partnership Plan'!I37&lt;&gt;""),'BG Partnership Plan'!I37,"")</f>
        <v/>
      </c>
      <c r="K19" t="str">
        <f>IF(AND('BG Partnership Plan'!G37="y",'BG Partnership Plan'!J37&lt;&gt;""),'BG Partnership Plan'!J37,IF(AND('BG Partnership Plan'!G37="y",'BG Partnership Plan'!J37="",Agreement!C16&lt;&gt;""),Agreement!C16,""))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20">
      <c r="A20" t="str">
        <f>IF(B20="","",'BG Partnership Plan'!$B$2)</f>
        <v/>
      </c>
      <c r="B20" t="str">
        <f>IF(AND('BG Partnership Plan'!G38="y",'BG Partnership Plan'!H38&lt;&gt;""),'BG Partnership Plan'!H38,"")</f>
        <v/>
      </c>
      <c r="C20" t="str">
        <f>IF(AND('BG Partnership Plan'!G38="y",'BG Partnership Plan'!M38&lt;&gt;""),'BG Partnership Plan'!M38,"")</f>
        <v/>
      </c>
      <c r="D20" s="3" t="str">
        <f>IF(AND('BG Partnership Plan'!G38="y",'BG Partnership Plan'!K38&lt;&gt;""),'BG Partnership Plan'!K38,"")</f>
        <v/>
      </c>
      <c r="E20" s="3" t="str">
        <f>IF(AND('BG Partnership Plan'!G38="y",'BG Partnership Plan'!L38&lt;&gt;""),'BG Partnership Plan'!L38,"")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IF(AND('BG Partnership Plan'!G38="y",'BG Partnership Plan'!I38&lt;&gt;""),'BG Partnership Plan'!I38,"")</f>
        <v/>
      </c>
      <c r="K20" t="str">
        <f>IF(AND('BG Partnership Plan'!G38="y",'BG Partnership Plan'!J38&lt;&gt;""),'BG Partnership Plan'!J38,IF(AND('BG Partnership Plan'!G38="y",'BG Partnership Plan'!J38="",Agreement!C17&lt;&gt;""),Agreement!C17,""))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20">
      <c r="A21" t="str">
        <f>IF(B21="","",'BG Partnership Plan'!$B$2)</f>
        <v/>
      </c>
      <c r="B21" t="str">
        <f>IF(AND('BG Partnership Plan'!G39="y",'BG Partnership Plan'!H39&lt;&gt;""),'BG Partnership Plan'!H39,"")</f>
        <v/>
      </c>
      <c r="C21" t="str">
        <f>IF(AND('BG Partnership Plan'!G39="y",'BG Partnership Plan'!M39&lt;&gt;""),'BG Partnership Plan'!M39,"")</f>
        <v/>
      </c>
      <c r="D21" s="3" t="str">
        <f>IF(AND('BG Partnership Plan'!G39="y",'BG Partnership Plan'!K39&lt;&gt;""),'BG Partnership Plan'!K39,"")</f>
        <v/>
      </c>
      <c r="E21" s="3" t="str">
        <f>IF(AND('BG Partnership Plan'!G39="y",'BG Partnership Plan'!L39&lt;&gt;""),'BG Partnership Plan'!L39,"")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IF(AND('BG Partnership Plan'!G39="y",'BG Partnership Plan'!I39&lt;&gt;""),'BG Partnership Plan'!I39,"")</f>
        <v/>
      </c>
      <c r="K21" t="str">
        <f>IF(AND('BG Partnership Plan'!G39="y",'BG Partnership Plan'!J39&lt;&gt;""),'BG Partnership Plan'!J39,IF(AND('BG Partnership Plan'!G39="y",'BG Partnership Plan'!J39="",Agreement!C18&lt;&gt;""),Agreement!C18,""))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20">
      <c r="A22" t="str">
        <f>IF(B22="","",'BG Partnership Plan'!$B$2)</f>
        <v/>
      </c>
      <c r="B22" t="str">
        <f>IF(AND('BG Partnership Plan'!G40="y",'BG Partnership Plan'!H40&lt;&gt;""),'BG Partnership Plan'!H40,"")</f>
        <v/>
      </c>
      <c r="C22" t="str">
        <f>IF(AND('BG Partnership Plan'!G40="y",'BG Partnership Plan'!M40&lt;&gt;""),'BG Partnership Plan'!M40,"")</f>
        <v/>
      </c>
      <c r="D22" s="3" t="str">
        <f>IF(AND('BG Partnership Plan'!G40="y",'BG Partnership Plan'!K40&lt;&gt;""),'BG Partnership Plan'!K40,"")</f>
        <v/>
      </c>
      <c r="E22" s="3" t="str">
        <f>IF(AND('BG Partnership Plan'!G40="y",'BG Partnership Plan'!L40&lt;&gt;""),'BG Partnership Plan'!L40,"")</f>
        <v/>
      </c>
      <c r="F22" t="str">
        <f>IF(AND(B22&lt;&gt;"",Agreement!$D$17&lt;&gt;""),Agreement!$D$17,"")</f>
        <v/>
      </c>
      <c r="G22" t="str">
        <f>IF(AND(B22&lt;&gt;"",Agreement!$D$19&lt;&gt;""),Agreement!$D$19,"")</f>
        <v/>
      </c>
      <c r="H22" t="str">
        <f>IF(AND(B22&lt;&gt;"",Agreement!$C$24&lt;&gt;""),Agreement!$C$24,"")</f>
        <v/>
      </c>
      <c r="I22" t="str">
        <f>IF(AND('BG Partnership Plan'!G40="y",'BG Partnership Plan'!I40&lt;&gt;""),'BG Partnership Plan'!I40,"")</f>
        <v/>
      </c>
      <c r="K22" t="str">
        <f>IF(AND('BG Partnership Plan'!G40="y",'BG Partnership Plan'!J40&lt;&gt;""),'BG Partnership Plan'!J40,IF(AND('BG Partnership Plan'!G40="y",'BG Partnership Plan'!J40="",Agreement!C19&lt;&gt;""),Agreement!C19,""))</f>
        <v/>
      </c>
      <c r="M22" t="str">
        <f>IF(AND(B22&lt;&gt;"",Agreement!$C$12&lt;&gt;""),Agreement!$C$12,"")</f>
        <v/>
      </c>
      <c r="N22" t="str">
        <f>IF(AND(B22&lt;&gt;"",Agreement!$F$12&lt;&gt;""),Agreement!$F$12,"")</f>
        <v/>
      </c>
      <c r="O22" t="str">
        <f>IF(AND(B22&lt;&gt;"",Agreement!$C$13&lt;&gt;""),Agreement!$C$13,"")</f>
        <v/>
      </c>
      <c r="P22" t="str">
        <f>IF(AND(B22&lt;&gt;"",Agreement!$G$13&lt;&gt;""),Agreement!$G$13,"")</f>
        <v/>
      </c>
      <c r="Q22" t="str">
        <f>IF(AND(B22&lt;&gt;"",Agreement!$C$21&lt;&gt;""),Agreement!$C$21,"")</f>
        <v/>
      </c>
      <c r="R22" t="str">
        <f>IF(AND(B22&lt;&gt;"",Agreement!$C$14&lt;&gt;""),Agreement!$C$14,"")</f>
        <v/>
      </c>
      <c r="S22" t="str">
        <f>IF(AND(B22&lt;&gt;"",Agreement!$C$26&lt;&gt;""),Agreement!$C$26,"")</f>
        <v/>
      </c>
    </row>
    <row r="23" spans="1:20">
      <c r="A23" t="str">
        <f>IF(B23="","",'BG Partnership Plan'!$B$2)</f>
        <v/>
      </c>
      <c r="B23" t="str">
        <f>IF(AND('BG Partnership Plan'!G41="y",'BG Partnership Plan'!H41&lt;&gt;""),'BG Partnership Plan'!H41,"")</f>
        <v/>
      </c>
      <c r="C23" t="str">
        <f>IF(AND('BG Partnership Plan'!G41="y",'BG Partnership Plan'!M41&lt;&gt;""),'BG Partnership Plan'!M41,"")</f>
        <v/>
      </c>
      <c r="D23" s="3" t="str">
        <f>IF(AND('BG Partnership Plan'!G41="y",'BG Partnership Plan'!K41&lt;&gt;""),'BG Partnership Plan'!K41,"")</f>
        <v/>
      </c>
      <c r="E23" s="3" t="str">
        <f>IF(AND('BG Partnership Plan'!G41="y",'BG Partnership Plan'!L41&lt;&gt;""),'BG Partnership Plan'!L41,"")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IF(AND('BG Partnership Plan'!G41="y",'BG Partnership Plan'!I41&lt;&gt;""),'BG Partnership Plan'!I41,"")</f>
        <v/>
      </c>
      <c r="K23" t="str">
        <f>IF(AND('BG Partnership Plan'!G41="y",'BG Partnership Plan'!J41&lt;&gt;""),'BG Partnership Plan'!J41,IF(AND('BG Partnership Plan'!G41="y",'BG Partnership Plan'!J41="",Agreement!C20&lt;&gt;""),Agreement!C20,""))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20">
      <c r="A24" t="str">
        <f>IF(B24="","",'BG Partnership Plan'!$B$2)</f>
        <v/>
      </c>
      <c r="B24" t="str">
        <f>IF(AND('BG Partnership Plan'!G42="y",'BG Partnership Plan'!H42&lt;&gt;""),'BG Partnership Plan'!H42,"")</f>
        <v/>
      </c>
      <c r="C24" t="str">
        <f>IF(AND('BG Partnership Plan'!G42="y",'BG Partnership Plan'!M42&lt;&gt;""),'BG Partnership Plan'!M42,"")</f>
        <v/>
      </c>
      <c r="D24" s="3" t="str">
        <f>IF(AND('BG Partnership Plan'!G42="y",'BG Partnership Plan'!K42&lt;&gt;""),'BG Partnership Plan'!K42,"")</f>
        <v/>
      </c>
      <c r="E24" s="3" t="str">
        <f>IF(AND('BG Partnership Plan'!G42="y",'BG Partnership Plan'!L42&lt;&gt;""),'BG Partnership Plan'!L42,"")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IF(AND('BG Partnership Plan'!G42="y",'BG Partnership Plan'!I42&lt;&gt;""),'BG Partnership Plan'!I42,"")</f>
        <v/>
      </c>
      <c r="K24" t="str">
        <f>IF(AND('BG Partnership Plan'!G42="y",'BG Partnership Plan'!J42&lt;&gt;""),'BG Partnership Plan'!J42,IF(AND('BG Partnership Plan'!G42="y",'BG Partnership Plan'!J42="",Agreement!C21&lt;&gt;""),Agreement!C21,""))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20">
      <c r="A25" t="str">
        <f>IF(B25="","",'BG Partnership Plan'!$B$2)</f>
        <v/>
      </c>
      <c r="B25" t="str">
        <f>IF(AND('BG Partnership Plan'!G43="y",'BG Partnership Plan'!H43&lt;&gt;""),'BG Partnership Plan'!H43,"")</f>
        <v/>
      </c>
      <c r="C25" t="str">
        <f>IF(AND('BG Partnership Plan'!G43="y",'BG Partnership Plan'!M43&lt;&gt;""),'BG Partnership Plan'!M43,"")</f>
        <v/>
      </c>
      <c r="D25" s="3" t="str">
        <f>IF(AND('BG Partnership Plan'!G43="y",'BG Partnership Plan'!K43&lt;&gt;""),'BG Partnership Plan'!K43,"")</f>
        <v/>
      </c>
      <c r="E25" s="3" t="str">
        <f>IF(AND('BG Partnership Plan'!G43="y",'BG Partnership Plan'!L43&lt;&gt;""),'BG Partnership Plan'!L43,"")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IF(AND('BG Partnership Plan'!G43="y",'BG Partnership Plan'!I43&lt;&gt;""),'BG Partnership Plan'!I43,"")</f>
        <v/>
      </c>
      <c r="K25" t="str">
        <f>IF(AND('BG Partnership Plan'!G43="y",'BG Partnership Plan'!J43&lt;&gt;""),'BG Partnership Plan'!J43,IF(AND('BG Partnership Plan'!G43="y",'BG Partnership Plan'!J43="",Agreement!C22&lt;&gt;""),Agreement!C22,""))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20">
      <c r="A26" t="str">
        <f>IF(B26="","",'BG Partnership Plan'!$B$2)</f>
        <v/>
      </c>
      <c r="B26" t="str">
        <f>IF(AND('BG Partnership Plan'!G44="y",'BG Partnership Plan'!H44&lt;&gt;""),'BG Partnership Plan'!H44,"")</f>
        <v/>
      </c>
      <c r="C26" t="str">
        <f>IF(AND('BG Partnership Plan'!G44="y",'BG Partnership Plan'!M44&lt;&gt;""),'BG Partnership Plan'!M44,"")</f>
        <v/>
      </c>
      <c r="D26" s="3" t="str">
        <f>IF(AND('BG Partnership Plan'!G44="y",'BG Partnership Plan'!K44&lt;&gt;""),'BG Partnership Plan'!K44,"")</f>
        <v/>
      </c>
      <c r="E26" s="3" t="str">
        <f>IF(AND('BG Partnership Plan'!G44="y",'BG Partnership Plan'!L44&lt;&gt;""),'BG Partnership Plan'!L44,"")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IF(AND('BG Partnership Plan'!G44="y",'BG Partnership Plan'!I44&lt;&gt;""),'BG Partnership Plan'!I44,"")</f>
        <v/>
      </c>
      <c r="K26" t="str">
        <f>IF(AND('BG Partnership Plan'!G44="y",'BG Partnership Plan'!J44&lt;&gt;""),'BG Partnership Plan'!J44,IF(AND('BG Partnership Plan'!G44="y",'BG Partnership Plan'!J44="",Agreement!C23&lt;&gt;""),Agreement!C23,""))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20">
      <c r="A27" t="str">
        <f>IF(B27="","",'BG Partnership Plan'!$B$2)</f>
        <v/>
      </c>
      <c r="B27" t="str">
        <f>IF(AND('BG Partnership Plan'!G45="y",'BG Partnership Plan'!H45&lt;&gt;""),'BG Partnership Plan'!H45,"")</f>
        <v/>
      </c>
      <c r="C27" t="str">
        <f>IF(AND('BG Partnership Plan'!G45="y",'BG Partnership Plan'!M45&lt;&gt;""),'BG Partnership Plan'!M45,"")</f>
        <v/>
      </c>
      <c r="D27" s="3" t="str">
        <f>IF(AND('BG Partnership Plan'!G45="y",'BG Partnership Plan'!K45&lt;&gt;""),'BG Partnership Plan'!K45,"")</f>
        <v/>
      </c>
      <c r="E27" s="3" t="str">
        <f>IF(AND('BG Partnership Plan'!G45="y",'BG Partnership Plan'!L45&lt;&gt;""),'BG Partnership Plan'!L45,"")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IF(AND('BG Partnership Plan'!G45="y",'BG Partnership Plan'!I45&lt;&gt;""),'BG Partnership Plan'!I45,"")</f>
        <v/>
      </c>
      <c r="K27" t="str">
        <f>IF(AND('BG Partnership Plan'!G45="y",'BG Partnership Plan'!J45&lt;&gt;""),'BG Partnership Plan'!J45,IF(AND('BG Partnership Plan'!G45="y",'BG Partnership Plan'!J45="",Agreement!C24&lt;&gt;""),Agreement!C24,""))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20">
      <c r="A28" s="69" t="str">
        <f>IF(B28="","",'BG Partnership Plan'!$B$2)</f>
        <v/>
      </c>
      <c r="B28" s="69" t="str">
        <f>IF(AND('BG Partnership Plan'!G46="y",'BG Partnership Plan'!H46&lt;&gt;""),'BG Partnership Plan'!H46,"")</f>
        <v/>
      </c>
      <c r="C28" s="69" t="str">
        <f>IF(AND('BG Partnership Plan'!G46="y",'BG Partnership Plan'!M46&lt;&gt;""),'BG Partnership Plan'!M46,"")</f>
        <v/>
      </c>
      <c r="D28" s="70" t="str">
        <f>IF(AND('BG Partnership Plan'!G46="y",'BG Partnership Plan'!K46&lt;&gt;""),'BG Partnership Plan'!K46,"")</f>
        <v/>
      </c>
      <c r="E28" s="70" t="str">
        <f>IF(AND('BG Partnership Plan'!G46="y",'BG Partnership Plan'!L46&lt;&gt;""),'BG Partnership Plan'!L46,"")</f>
        <v/>
      </c>
      <c r="F28" s="69" t="str">
        <f>IF(AND(B28&lt;&gt;"",Agreement!$D$17&lt;&gt;""),Agreement!$D$17,"")</f>
        <v/>
      </c>
      <c r="G28" s="69" t="str">
        <f>IF(AND(B28&lt;&gt;"",Agreement!$D$19&lt;&gt;""),Agreement!$D$19,"")</f>
        <v/>
      </c>
      <c r="H28" s="69" t="str">
        <f>IF(AND(B28&lt;&gt;"",Agreement!$C$24&lt;&gt;""),Agreement!$C$24,"")</f>
        <v/>
      </c>
      <c r="I28" s="69" t="str">
        <f>IF(AND('BG Partnership Plan'!G46="y",'BG Partnership Plan'!I46&lt;&gt;""),'BG Partnership Plan'!I46,"")</f>
        <v/>
      </c>
      <c r="J28" s="69"/>
      <c r="K28" s="69" t="str">
        <f>IF(AND('BG Partnership Plan'!G46="y",'BG Partnership Plan'!J46&lt;&gt;""),'BG Partnership Plan'!J46,IF(AND('BG Partnership Plan'!G46="y",'BG Partnership Plan'!J46="",Agreement!C25&lt;&gt;""),Agreement!C25,""))</f>
        <v/>
      </c>
      <c r="L28" s="69"/>
      <c r="M28" s="69" t="str">
        <f>IF(AND(B28&lt;&gt;"",Agreement!$C$12&lt;&gt;""),Agreement!$C$12,"")</f>
        <v/>
      </c>
      <c r="N28" s="69" t="str">
        <f>IF(AND(B28&lt;&gt;"",Agreement!$F$12&lt;&gt;""),Agreement!$F$12,"")</f>
        <v/>
      </c>
      <c r="O28" s="69" t="str">
        <f>IF(AND(B28&lt;&gt;"",Agreement!$C$13&lt;&gt;""),Agreement!$C$13,"")</f>
        <v/>
      </c>
      <c r="P28" s="69" t="str">
        <f>IF(AND(B28&lt;&gt;"",Agreement!$G$13&lt;&gt;""),Agreement!$G$13,"")</f>
        <v/>
      </c>
      <c r="Q28" s="69" t="str">
        <f>IF(AND(B28&lt;&gt;"",Agreement!$C$21&lt;&gt;""),Agreement!$C$21,"")</f>
        <v/>
      </c>
      <c r="R28" s="69" t="str">
        <f>IF(AND(B28&lt;&gt;"",Agreement!$C$14&lt;&gt;""),Agreement!$C$14,"")</f>
        <v/>
      </c>
      <c r="S28" s="69" t="str">
        <f>IF(AND(B28&lt;&gt;"",Agreement!$C$26&lt;&gt;""),Agreement!$C$26,"")</f>
        <v/>
      </c>
    </row>
    <row r="29" spans="1:20" s="4" customFormat="1">
      <c r="A29" s="1" t="str">
        <f>IF(B29="","",'BGS Partnership Plan'!$B$2)</f>
        <v/>
      </c>
      <c r="B29" s="1" t="str">
        <f>IF(AND('BGS Partnership Plan'!G8="y",'BGS Partnership Plan'!H8&lt;&gt;""),'BGS Partnership Plan'!H8,"")</f>
        <v/>
      </c>
      <c r="C29" s="1" t="str">
        <f>IF(AND('BGS Partnership Plan'!G8="y",'BGS Partnership Plan'!M8&lt;&gt;""),'BGS Partnership Plan'!M8,"")</f>
        <v/>
      </c>
      <c r="D29" s="68" t="str">
        <f>IF(AND('BGS Partnership Plan'!G8="y",'BGS Partnership Plan'!K8&lt;&gt;""),'BGS Partnership Plan'!K8,"")</f>
        <v/>
      </c>
      <c r="E29" s="68" t="str">
        <f>IF(AND('BGS Partnership Plan'!G8="y",'BGS Partnership Plan'!L8&lt;&gt;""),'BGS Partnership Plan'!L8,"")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IF(AND('BGS Partnership Plan'!G8="y",'BGS Partnership Plan'!I8&lt;&gt;""),'BGS Partnership Plan'!I8,"")</f>
        <v/>
      </c>
      <c r="J29" s="1"/>
      <c r="K29" s="1" t="str">
        <f>IF(AND('BGS Partnership Plan'!G8="y",'BGS Partnership Plan'!J8&lt;&gt;""),'BGS Partnership Plan'!J8,IF(AND('BGS Partnership Plan'!G8="y",'BGS Partnership Plan'!J8="",Agreement!C15&lt;&gt;""),Agreement!C15,""))</f>
        <v/>
      </c>
      <c r="L29" s="1"/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  <c r="T29" s="1"/>
    </row>
    <row r="30" spans="1:20" s="1" customFormat="1">
      <c r="A30" s="1" t="str">
        <f>IF(B30="","",'BGS Partnership Plan'!$B$2)</f>
        <v/>
      </c>
      <c r="B30" s="1" t="str">
        <f>IF(AND('BGS Partnership Plan'!G14="y",'BGS Partnership Plan'!H14&lt;&gt;""),'BGS Partnership Plan'!H14,"")</f>
        <v/>
      </c>
      <c r="C30" s="1" t="str">
        <f>IF(AND('BGS Partnership Plan'!G14="y",'BGS Partnership Plan'!M14&lt;&gt;""),'BGS Partnership Plan'!M14,"")</f>
        <v/>
      </c>
      <c r="D30" s="68" t="str">
        <f>IF(AND('BGS Partnership Plan'!G14="y",'BGS Partnership Plan'!K14&lt;&gt;""),'BGS Partnership Plan'!K14,"")</f>
        <v/>
      </c>
      <c r="E30" s="68" t="str">
        <f>IF(AND('BGS Partnership Plan'!G14="y",'BGS Partnership Plan'!L14&lt;&gt;""),'BGS Partnership Plan'!L14,"")</f>
        <v/>
      </c>
      <c r="F30" s="1" t="str">
        <f>IF(AND(B30&lt;&gt;"",Agreement!$D$17&lt;&gt;""),Agreement!$D$17,"")</f>
        <v/>
      </c>
      <c r="G30" s="1" t="str">
        <f>IF(AND(B30&lt;&gt;"",Agreement!$D$19&lt;&gt;""),Agreement!$D$19,"")</f>
        <v/>
      </c>
      <c r="H30" s="1" t="str">
        <f>IF(AND(B30&lt;&gt;"",Agreement!$C$24&lt;&gt;""),Agreement!$C$24,"")</f>
        <v/>
      </c>
      <c r="I30" s="1" t="str">
        <f>IF(AND('BGS Partnership Plan'!G14="y",'BGS Partnership Plan'!I14&lt;&gt;""),'BGS Partnership Plan'!I14,"")</f>
        <v/>
      </c>
      <c r="K30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30" s="1" t="str">
        <f>IF(AND(B30&lt;&gt;"",Agreement!$C$12&lt;&gt;""),Agreement!$C$12,"")</f>
        <v/>
      </c>
      <c r="N30" s="1" t="str">
        <f>IF(AND(B30&lt;&gt;"",Agreement!$F$12&lt;&gt;""),Agreement!$F$12,"")</f>
        <v/>
      </c>
      <c r="O30" s="1" t="str">
        <f>IF(AND(B30&lt;&gt;"",Agreement!$C$13&lt;&gt;""),Agreement!$C$13,"")</f>
        <v/>
      </c>
      <c r="P30" s="1" t="str">
        <f>IF(AND(B30&lt;&gt;"",Agreement!$G$13&lt;&gt;""),Agreement!$G$13,"")</f>
        <v/>
      </c>
      <c r="Q30" s="1" t="str">
        <f>IF(AND(B30&lt;&gt;"",Agreement!$C$21&lt;&gt;""),Agreement!$C$21,"")</f>
        <v/>
      </c>
      <c r="R30" s="1" t="str">
        <f>IF(AND(B30&lt;&gt;"",Agreement!$C$14&lt;&gt;""),Agreement!$C$14,"")</f>
        <v/>
      </c>
      <c r="S30" s="1" t="str">
        <f>IF(AND(B30&lt;&gt;"",Agreement!$C$26&lt;&gt;""),Agreement!$C$26,"")</f>
        <v/>
      </c>
    </row>
    <row r="31" spans="1:20">
      <c r="A31" t="str">
        <f>IF(B31="","",'BGS Partnership Plan'!$B$2)</f>
        <v/>
      </c>
      <c r="B31" t="str">
        <f>IF(AND('BGS Partnership Plan'!G15="y",'BGS Partnership Plan'!H15&lt;&gt;""),'BGS Partnership Plan'!H15,"")</f>
        <v/>
      </c>
      <c r="C31" t="str">
        <f>IF(AND('BGS Partnership Plan'!G15="y",'BGS Partnership Plan'!M15&lt;&gt;""),'BGS Partnership Plan'!M15,"")</f>
        <v/>
      </c>
      <c r="D31" s="3" t="str">
        <f>IF(AND('BGS Partnership Plan'!G15="y",'BGS Partnership Plan'!K15&lt;&gt;""),'BGS Partnership Plan'!K15,"")</f>
        <v/>
      </c>
      <c r="E31" s="3" t="str">
        <f>IF(AND('BGS Partnership Plan'!G15="y",'BGS Partnership Plan'!L15&lt;&gt;""),'BGS Partnership Plan'!L15,"")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IF(AND('BGS Partnership Plan'!G15="y",'BGS Partnership Plan'!I15&lt;&gt;""),'BGS Partnership Plan'!I15,"")</f>
        <v/>
      </c>
      <c r="K31" t="str">
        <f>IF(AND('BGS Partnership Plan'!G15="y",'BGS Partnership Plan'!J15&lt;&gt;""),'BGS Partnership Plan'!J15,IF(AND('BGS Partnership Plan'!G15="y",'BGS Partnership Plan'!J15="",Agreement!C16&lt;&gt;""),Agreement!C16,""))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20">
      <c r="A32" t="str">
        <f>IF(B32="","",'BGS Partnership Plan'!$B$2)</f>
        <v/>
      </c>
      <c r="B32" t="str">
        <f>IF(AND('BGS Partnership Plan'!G16="y",'BGS Partnership Plan'!H16&lt;&gt;""),'BGS Partnership Plan'!H16,"")</f>
        <v/>
      </c>
      <c r="C32" t="str">
        <f>IF(AND('BGS Partnership Plan'!G16="y",'BGS Partnership Plan'!M16&lt;&gt;""),'BGS Partnership Plan'!M16,"")</f>
        <v/>
      </c>
      <c r="D32" s="3" t="str">
        <f>IF(AND('BGS Partnership Plan'!G16="y",'BGS Partnership Plan'!K16&lt;&gt;""),'BGS Partnership Plan'!K16,"")</f>
        <v/>
      </c>
      <c r="E32" s="3" t="str">
        <f>IF(AND('BGS Partnership Plan'!G16="y",'BGS Partnership Plan'!L16&lt;&gt;""),'BGS Partnership Plan'!L16,"")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IF(AND('BGS Partnership Plan'!G16="y",'BGS Partnership Plan'!I16&lt;&gt;""),'BGS Partnership Plan'!I16,"")</f>
        <v/>
      </c>
      <c r="K32" t="str">
        <f>IF(AND('BGS Partnership Plan'!G16="y",'BGS Partnership Plan'!J16&lt;&gt;""),'BGS Partnership Plan'!J16,IF(AND('BGS Partnership Plan'!G16="y",'BGS Partnership Plan'!J16="",Agreement!C17&lt;&gt;""),Agreement!C17,""))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IF(B33="","",'BGS Partnership Plan'!$B$2)</f>
        <v/>
      </c>
      <c r="B33" t="str">
        <f>IF(AND('BGS Partnership Plan'!G17="y",'BGS Partnership Plan'!H17&lt;&gt;""),'BGS Partnership Plan'!H17,"")</f>
        <v/>
      </c>
      <c r="C33" t="str">
        <f>IF(AND('BGS Partnership Plan'!G17="y",'BGS Partnership Plan'!M17&lt;&gt;""),'BGS Partnership Plan'!M17,"")</f>
        <v/>
      </c>
      <c r="D33" s="3" t="str">
        <f>IF(AND('BGS Partnership Plan'!G17="y",'BGS Partnership Plan'!K17&lt;&gt;""),'BGS Partnership Plan'!K17,"")</f>
        <v/>
      </c>
      <c r="E33" s="3" t="str">
        <f>IF(AND('BGS Partnership Plan'!G17="y",'BGS Partnership Plan'!L17&lt;&gt;""),'BGS Partnership Plan'!L17,"")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IF(AND('BGS Partnership Plan'!G17="y",'BGS Partnership Plan'!I17&lt;&gt;""),'BGS Partnership Plan'!I17,"")</f>
        <v/>
      </c>
      <c r="K33" t="str">
        <f>IF(AND('BGS Partnership Plan'!G17="y",'BGS Partnership Plan'!J17&lt;&gt;""),'BGS Partnership Plan'!J17,IF(AND('BGS Partnership Plan'!G17="y",'BGS Partnership Plan'!J17="",Agreement!C18&lt;&gt;""),Agreement!C18,""))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69" customFormat="1">
      <c r="A34" t="str">
        <f>IF(B34="","",'BGS Partnership Plan'!$B$2)</f>
        <v/>
      </c>
      <c r="B34" t="str">
        <f>IF(AND('BGS Partnership Plan'!G18="y",'BGS Partnership Plan'!H18&lt;&gt;""),'BGS Partnership Plan'!H18,"")</f>
        <v/>
      </c>
      <c r="C34" t="str">
        <f>IF(AND('BGS Partnership Plan'!G18="y",'BGS Partnership Plan'!M18&lt;&gt;""),'BGS Partnership Plan'!M18,"")</f>
        <v/>
      </c>
      <c r="D34" s="3" t="str">
        <f>IF(AND('BGS Partnership Plan'!G18="y",'BGS Partnership Plan'!K18&lt;&gt;""),'BGS Partnership Plan'!K18,"")</f>
        <v/>
      </c>
      <c r="E34" s="3" t="str">
        <f>IF(AND('BGS Partnership Plan'!G18="y",'BGS Partnership Plan'!L18&lt;&gt;""),'BGS Partnership Plan'!L18,"")</f>
        <v/>
      </c>
      <c r="F34" t="str">
        <f>IF(AND(B34&lt;&gt;"",Agreement!$D$17&lt;&gt;""),Agreement!$D$17,"")</f>
        <v/>
      </c>
      <c r="G34" t="str">
        <f>IF(AND(B34&lt;&gt;"",Agreement!$D$19&lt;&gt;""),Agreement!$D$19,"")</f>
        <v/>
      </c>
      <c r="H34" t="str">
        <f>IF(AND(B34&lt;&gt;"",Agreement!$C$24&lt;&gt;""),Agreement!$C$24,"")</f>
        <v/>
      </c>
      <c r="I34" t="str">
        <f>IF(AND('BGS Partnership Plan'!G18="y",'BGS Partnership Plan'!I18&lt;&gt;""),'BGS Partnership Plan'!I18,"")</f>
        <v/>
      </c>
      <c r="J34"/>
      <c r="K34" t="str">
        <f>IF(AND('BGS Partnership Plan'!G18="y",'BGS Partnership Plan'!J18&lt;&gt;""),'BGS Partnership Plan'!J18,IF(AND('BGS Partnership Plan'!G18="y",'BGS Partnership Plan'!J18="",Agreement!C19&lt;&gt;""),Agreement!C19,""))</f>
        <v/>
      </c>
      <c r="L34"/>
      <c r="M34" t="str">
        <f>IF(AND(B34&lt;&gt;"",Agreement!$C$12&lt;&gt;""),Agreement!$C$12,"")</f>
        <v/>
      </c>
      <c r="N34" t="str">
        <f>IF(AND(B34&lt;&gt;"",Agreement!$F$12&lt;&gt;""),Agreement!$F$12,"")</f>
        <v/>
      </c>
      <c r="O34" t="str">
        <f>IF(AND(B34&lt;&gt;"",Agreement!$C$13&lt;&gt;""),Agreement!$C$13,"")</f>
        <v/>
      </c>
      <c r="P34" t="str">
        <f>IF(AND(B34&lt;&gt;"",Agreement!$G$13&lt;&gt;""),Agreement!$G$13,"")</f>
        <v/>
      </c>
      <c r="Q34" t="str">
        <f>IF(AND(B34&lt;&gt;"",Agreement!$C$21&lt;&gt;""),Agreement!$C$21,"")</f>
        <v/>
      </c>
      <c r="R34" t="str">
        <f>IF(AND(B34&lt;&gt;"",Agreement!$C$14&lt;&gt;""),Agreement!$C$14,"")</f>
        <v/>
      </c>
      <c r="S34" t="str">
        <f>IF(AND(B34&lt;&gt;"",Agreement!$C$26&lt;&gt;""),Agreement!$C$26,"")</f>
        <v/>
      </c>
    </row>
    <row r="35" spans="1:19" s="1" customFormat="1">
      <c r="A35" s="1" t="str">
        <f>IF(B35="","",'BGS Partnership Plan'!$B$2)</f>
        <v/>
      </c>
      <c r="B35" s="1" t="str">
        <f>IF(AND('BGS Partnership Plan'!G23="y",'BGS Partnership Plan'!H23&lt;&gt;""),'BGS Partnership Plan'!H23,"")</f>
        <v/>
      </c>
      <c r="C35" s="1" t="str">
        <f>IF(AND('BGS Partnership Plan'!G23="y",'BGS Partnership Plan'!M23&lt;&gt;""),'BGS Partnership Plan'!M23,"")</f>
        <v/>
      </c>
      <c r="D35" s="68" t="str">
        <f>IF(AND('BGS Partnership Plan'!G23="y",'BGS Partnership Plan'!K23&lt;&gt;""),'BGS Partnership Plan'!K23,"")</f>
        <v/>
      </c>
      <c r="E35" s="68" t="str">
        <f>IF(AND('BGS Partnership Plan'!G23="y",'BGS Partnership Plan'!L23&lt;&gt;""),'BGS Partnership Plan'!L23,"")</f>
        <v/>
      </c>
      <c r="F35" s="1" t="str">
        <f>IF(AND(B35&lt;&gt;"",Agreement!$D$17&lt;&gt;""),Agreement!$D$17,"")</f>
        <v/>
      </c>
      <c r="G35" s="1" t="str">
        <f>IF(AND(B35&lt;&gt;"",Agreement!$D$19&lt;&gt;""),Agreement!$D$19,"")</f>
        <v/>
      </c>
      <c r="H35" s="1" t="str">
        <f>IF(AND(B35&lt;&gt;"",Agreement!$C$24&lt;&gt;""),Agreement!$C$24,"")</f>
        <v/>
      </c>
      <c r="I35" s="1" t="str">
        <f>IF(AND('BGS Partnership Plan'!G23="y",'BGS Partnership Plan'!I23&lt;&gt;""),'BGS Partnership Plan'!I23,"")</f>
        <v/>
      </c>
      <c r="K35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35" s="1" t="str">
        <f>IF(AND(B35&lt;&gt;"",Agreement!$C$12&lt;&gt;""),Agreement!$C$12,"")</f>
        <v/>
      </c>
      <c r="N35" s="1" t="str">
        <f>IF(AND(B35&lt;&gt;"",Agreement!$F$12&lt;&gt;""),Agreement!$F$12,"")</f>
        <v/>
      </c>
      <c r="O35" s="1" t="str">
        <f>IF(AND(B35&lt;&gt;"",Agreement!$C$13&lt;&gt;""),Agreement!$C$13,"")</f>
        <v/>
      </c>
      <c r="P35" s="1" t="str">
        <f>IF(AND(B35&lt;&gt;"",Agreement!$G$13&lt;&gt;""),Agreement!$G$13,"")</f>
        <v/>
      </c>
      <c r="Q35" s="1" t="str">
        <f>IF(AND(B35&lt;&gt;"",Agreement!$C$21&lt;&gt;""),Agreement!$C$21,"")</f>
        <v/>
      </c>
      <c r="R35" s="1" t="str">
        <f>IF(AND(B35&lt;&gt;"",Agreement!$C$14&lt;&gt;""),Agreement!$C$14,"")</f>
        <v/>
      </c>
      <c r="S35" s="1" t="str">
        <f>IF(AND(B35&lt;&gt;"",Agreement!$C$26&lt;&gt;""),Agreement!$C$26,"")</f>
        <v/>
      </c>
    </row>
    <row r="36" spans="1:19">
      <c r="A36" t="str">
        <f>IF(B36="","",'BGS Partnership Plan'!$B$2)</f>
        <v/>
      </c>
      <c r="B36" t="str">
        <f>IF(AND('BGS Partnership Plan'!G24="y",'BGS Partnership Plan'!H24&lt;&gt;""),'BGS Partnership Plan'!H24,"")</f>
        <v/>
      </c>
      <c r="C36" t="str">
        <f>IF(AND('BGS Partnership Plan'!G24="y",'BGS Partnership Plan'!M24&lt;&gt;""),'BGS Partnership Plan'!M24,"")</f>
        <v/>
      </c>
      <c r="D36" s="3" t="str">
        <f>IF(AND('BGS Partnership Plan'!G24="y",'BGS Partnership Plan'!K24&lt;&gt;""),'BGS Partnership Plan'!K24,"")</f>
        <v/>
      </c>
      <c r="E36" s="3" t="str">
        <f>IF(AND('BGS Partnership Plan'!G24="y",'BGS Partnership Plan'!L24&lt;&gt;""),'BGS Partnership Plan'!L24,"")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IF(AND('BGS Partnership Plan'!G24="y",'BGS Partnership Plan'!I24&lt;&gt;""),'BGS Partnership Plan'!I24,"")</f>
        <v/>
      </c>
      <c r="K36" t="str">
        <f>IF(AND('BGS Partnership Plan'!G24="y",'BGS Partnership Plan'!J24&lt;&gt;""),'BGS Partnership Plan'!J24,IF(AND('BGS Partnership Plan'!G24="y",'BGS Partnership Plan'!J24="",Agreement!C16&lt;&gt;""),Agreement!C16,""))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>
      <c r="A37" t="str">
        <f>IF(B37="","",'BGS Partnership Plan'!$B$2)</f>
        <v/>
      </c>
      <c r="B37" t="str">
        <f>IF(AND('BGS Partnership Plan'!G25="y",'BGS Partnership Plan'!H25&lt;&gt;""),'BGS Partnership Plan'!H25,"")</f>
        <v/>
      </c>
      <c r="C37" t="str">
        <f>IF(AND('BGS Partnership Plan'!G25="y",'BGS Partnership Plan'!M25&lt;&gt;""),'BGS Partnership Plan'!M25,"")</f>
        <v/>
      </c>
      <c r="D37" s="3" t="str">
        <f>IF(AND('BGS Partnership Plan'!G25="y",'BGS Partnership Plan'!K25&lt;&gt;""),'BGS Partnership Plan'!K25,"")</f>
        <v/>
      </c>
      <c r="E37" s="3" t="str">
        <f>IF(AND('BGS Partnership Plan'!G25="y",'BGS Partnership Plan'!L25&lt;&gt;""),'BGS Partnership Plan'!L25,"")</f>
        <v/>
      </c>
      <c r="F37" t="str">
        <f>IF(AND(B37&lt;&gt;"",Agreement!$D$17&lt;&gt;""),Agreement!$D$17,"")</f>
        <v/>
      </c>
      <c r="G37" t="str">
        <f>IF(AND(B37&lt;&gt;"",Agreement!$D$19&lt;&gt;""),Agreement!$D$19,"")</f>
        <v/>
      </c>
      <c r="H37" t="str">
        <f>IF(AND(B37&lt;&gt;"",Agreement!$C$24&lt;&gt;""),Agreement!$C$24,"")</f>
        <v/>
      </c>
      <c r="I37" t="str">
        <f>IF(AND('BGS Partnership Plan'!G25="y",'BGS Partnership Plan'!I25&lt;&gt;""),'BGS Partnership Plan'!I25,"")</f>
        <v/>
      </c>
      <c r="K37" t="str">
        <f>IF(AND('BGS Partnership Plan'!G25="y",'BGS Partnership Plan'!J25&lt;&gt;""),'BGS Partnership Plan'!J25,IF(AND('BGS Partnership Plan'!G25="y",'BGS Partnership Plan'!J25="",Agreement!C17&lt;&gt;""),Agreement!C17,""))</f>
        <v/>
      </c>
      <c r="M37" t="str">
        <f>IF(AND(B37&lt;&gt;"",Agreement!$C$12&lt;&gt;""),Agreement!$C$12,"")</f>
        <v/>
      </c>
      <c r="N37" t="str">
        <f>IF(AND(B37&lt;&gt;"",Agreement!$F$12&lt;&gt;""),Agreement!$F$12,"")</f>
        <v/>
      </c>
      <c r="O37" t="str">
        <f>IF(AND(B37&lt;&gt;"",Agreement!$C$13&lt;&gt;""),Agreement!$C$13,"")</f>
        <v/>
      </c>
      <c r="P37" t="str">
        <f>IF(AND(B37&lt;&gt;"",Agreement!$G$13&lt;&gt;""),Agreement!$G$13,"")</f>
        <v/>
      </c>
      <c r="Q37" t="str">
        <f>IF(AND(B37&lt;&gt;"",Agreement!$C$21&lt;&gt;""),Agreement!$C$21,"")</f>
        <v/>
      </c>
      <c r="R37" t="str">
        <f>IF(AND(B37&lt;&gt;"",Agreement!$C$14&lt;&gt;""),Agreement!$C$14,"")</f>
        <v/>
      </c>
      <c r="S37" t="str">
        <f>IF(AND(B37&lt;&gt;"",Agreement!$C$26&lt;&gt;""),Agreement!$C$26,"")</f>
        <v/>
      </c>
    </row>
    <row r="38" spans="1:19">
      <c r="A38" t="str">
        <f>IF(B38="","",'BGS Partnership Plan'!$B$2)</f>
        <v/>
      </c>
      <c r="B38" t="str">
        <f>IF(AND('BGS Partnership Plan'!G26="y",'BGS Partnership Plan'!H26&lt;&gt;""),'BGS Partnership Plan'!H26,"")</f>
        <v/>
      </c>
      <c r="C38" t="str">
        <f>IF(AND('BGS Partnership Plan'!G26="y",'BGS Partnership Plan'!M26&lt;&gt;""),'BGS Partnership Plan'!M26,"")</f>
        <v/>
      </c>
      <c r="D38" s="3" t="str">
        <f>IF(AND('BGS Partnership Plan'!G26="y",'BGS Partnership Plan'!K26&lt;&gt;""),'BGS Partnership Plan'!K26,"")</f>
        <v/>
      </c>
      <c r="E38" s="3" t="str">
        <f>IF(AND('BGS Partnership Plan'!G26="y",'BGS Partnership Plan'!L26&lt;&gt;""),'BGS Partnership Plan'!L26,"")</f>
        <v/>
      </c>
      <c r="F38" t="str">
        <f>IF(AND(B38&lt;&gt;"",Agreement!$D$17&lt;&gt;""),Agreement!$D$17,"")</f>
        <v/>
      </c>
      <c r="G38" t="str">
        <f>IF(AND(B38&lt;&gt;"",Agreement!$D$19&lt;&gt;""),Agreement!$D$19,"")</f>
        <v/>
      </c>
      <c r="H38" t="str">
        <f>IF(AND(B38&lt;&gt;"",Agreement!$C$24&lt;&gt;""),Agreement!$C$24,"")</f>
        <v/>
      </c>
      <c r="I38" t="str">
        <f>IF(AND('BGS Partnership Plan'!G26="y",'BGS Partnership Plan'!I26&lt;&gt;""),'BGS Partnership Plan'!I26,"")</f>
        <v/>
      </c>
      <c r="K38" t="str">
        <f>IF(AND('BGS Partnership Plan'!G26="y",'BGS Partnership Plan'!J26&lt;&gt;""),'BGS Partnership Plan'!J26,IF(AND('BGS Partnership Plan'!G26="y",'BGS Partnership Plan'!J26="",Agreement!C18&lt;&gt;""),Agreement!C18,""))</f>
        <v/>
      </c>
      <c r="M38" t="str">
        <f>IF(AND(B38&lt;&gt;"",Agreement!$C$12&lt;&gt;""),Agreement!$C$12,"")</f>
        <v/>
      </c>
      <c r="N38" t="str">
        <f>IF(AND(B38&lt;&gt;"",Agreement!$F$12&lt;&gt;""),Agreement!$F$12,"")</f>
        <v/>
      </c>
      <c r="O38" t="str">
        <f>IF(AND(B38&lt;&gt;"",Agreement!$C$13&lt;&gt;""),Agreement!$C$13,"")</f>
        <v/>
      </c>
      <c r="P38" t="str">
        <f>IF(AND(B38&lt;&gt;"",Agreement!$G$13&lt;&gt;""),Agreement!$G$13,"")</f>
        <v/>
      </c>
      <c r="Q38" t="str">
        <f>IF(AND(B38&lt;&gt;"",Agreement!$C$21&lt;&gt;""),Agreement!$C$21,"")</f>
        <v/>
      </c>
      <c r="R38" t="str">
        <f>IF(AND(B38&lt;&gt;"",Agreement!$C$14&lt;&gt;""),Agreement!$C$14,"")</f>
        <v/>
      </c>
      <c r="S38" t="str">
        <f>IF(AND(B38&lt;&gt;"",Agreement!$C$26&lt;&gt;""),Agreement!$C$26,"")</f>
        <v/>
      </c>
    </row>
    <row r="39" spans="1:19">
      <c r="A39" t="str">
        <f>IF(B39="","",'BGS Partnership Plan'!$B$2)</f>
        <v/>
      </c>
      <c r="B39" t="str">
        <f>IF(AND('BGS Partnership Plan'!G27="y",'BGS Partnership Plan'!H27&lt;&gt;""),'BGS Partnership Plan'!H27,"")</f>
        <v/>
      </c>
      <c r="C39" t="str">
        <f>IF(AND('BGS Partnership Plan'!G27="y",'BGS Partnership Plan'!M27&lt;&gt;""),'BGS Partnership Plan'!M27,"")</f>
        <v/>
      </c>
      <c r="D39" s="3" t="str">
        <f>IF(AND('BGS Partnership Plan'!G27="y",'BGS Partnership Plan'!K27&lt;&gt;""),'BGS Partnership Plan'!K27,"")</f>
        <v/>
      </c>
      <c r="E39" s="3" t="str">
        <f>IF(AND('BGS Partnership Plan'!G27="y",'BGS Partnership Plan'!L27&lt;&gt;""),'BGS Partnership Plan'!L27,"")</f>
        <v/>
      </c>
      <c r="F39" t="str">
        <f>IF(AND(B39&lt;&gt;"",Agreement!$D$17&lt;&gt;""),Agreement!$D$17,"")</f>
        <v/>
      </c>
      <c r="G39" t="str">
        <f>IF(AND(B39&lt;&gt;"",Agreement!$D$19&lt;&gt;""),Agreement!$D$19,"")</f>
        <v/>
      </c>
      <c r="H39" t="str">
        <f>IF(AND(B39&lt;&gt;"",Agreement!$C$24&lt;&gt;""),Agreement!$C$24,"")</f>
        <v/>
      </c>
      <c r="I39" t="str">
        <f>IF(AND('BGS Partnership Plan'!G27="y",'BGS Partnership Plan'!I27&lt;&gt;""),'BGS Partnership Plan'!I27,"")</f>
        <v/>
      </c>
      <c r="K39" t="str">
        <f>IF(AND('BGS Partnership Plan'!G27="y",'BGS Partnership Plan'!J27&lt;&gt;""),'BGS Partnership Plan'!J27,IF(AND('BGS Partnership Plan'!G27="y",'BGS Partnership Plan'!J27="",Agreement!C19&lt;&gt;""),Agreement!C19,""))</f>
        <v/>
      </c>
      <c r="M39" t="str">
        <f>IF(AND(B39&lt;&gt;"",Agreement!$C$12&lt;&gt;""),Agreement!$C$12,"")</f>
        <v/>
      </c>
      <c r="N39" t="str">
        <f>IF(AND(B39&lt;&gt;"",Agreement!$F$12&lt;&gt;""),Agreement!$F$12,"")</f>
        <v/>
      </c>
      <c r="O39" t="str">
        <f>IF(AND(B39&lt;&gt;"",Agreement!$C$13&lt;&gt;""),Agreement!$C$13,"")</f>
        <v/>
      </c>
      <c r="P39" t="str">
        <f>IF(AND(B39&lt;&gt;"",Agreement!$G$13&lt;&gt;""),Agreement!$G$13,"")</f>
        <v/>
      </c>
      <c r="Q39" t="str">
        <f>IF(AND(B39&lt;&gt;"",Agreement!$C$21&lt;&gt;""),Agreement!$C$21,"")</f>
        <v/>
      </c>
      <c r="R39" t="str">
        <f>IF(AND(B39&lt;&gt;"",Agreement!$C$14&lt;&gt;""),Agreement!$C$14,"")</f>
        <v/>
      </c>
      <c r="S39" t="str">
        <f>IF(AND(B39&lt;&gt;"",Agreement!$C$26&lt;&gt;""),Agreement!$C$26,"")</f>
        <v/>
      </c>
    </row>
    <row r="40" spans="1:19">
      <c r="A40" t="str">
        <f>IF(B40="","",'BGS Partnership Plan'!$B$2)</f>
        <v/>
      </c>
      <c r="B40" t="str">
        <f>IF(AND('BGS Partnership Plan'!G28="y",'BGS Partnership Plan'!H28&lt;&gt;""),'BGS Partnership Plan'!H28,"")</f>
        <v/>
      </c>
      <c r="C40" t="str">
        <f>IF(AND('BGS Partnership Plan'!G28="y",'BGS Partnership Plan'!M28&lt;&gt;""),'BGS Partnership Plan'!M28,"")</f>
        <v/>
      </c>
      <c r="D40" s="3" t="str">
        <f>IF(AND('BGS Partnership Plan'!G28="y",'BGS Partnership Plan'!K28&lt;&gt;""),'BGS Partnership Plan'!K28,"")</f>
        <v/>
      </c>
      <c r="E40" s="3" t="str">
        <f>IF(AND('BGS Partnership Plan'!G28="y",'BGS Partnership Plan'!L28&lt;&gt;""),'BGS Partnership Plan'!L28,"")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IF(AND('BGS Partnership Plan'!G28="y",'BGS Partnership Plan'!I28&lt;&gt;""),'BGS Partnership Plan'!I28,"")</f>
        <v/>
      </c>
      <c r="K40" t="str">
        <f>IF(AND('BGS Partnership Plan'!G28="y",'BGS Partnership Plan'!J28&lt;&gt;""),'BGS Partnership Plan'!J28,IF(AND('BGS Partnership Plan'!G28="y",'BGS Partnership Plan'!J28="",Agreement!C20&lt;&gt;""),Agreement!C20,""))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 s="69" customFormat="1">
      <c r="A41" s="69" t="str">
        <f>IF(B41="","",'BGS Partnership Plan'!$B$2)</f>
        <v/>
      </c>
      <c r="B41" s="69" t="str">
        <f>IF(AND('BGS Partnership Plan'!G29="y",'BGS Partnership Plan'!H29&lt;&gt;""),'BGS Partnership Plan'!H29,"")</f>
        <v/>
      </c>
      <c r="C41" s="69" t="str">
        <f>IF(AND('BGS Partnership Plan'!G29="y",'BGS Partnership Plan'!M29&lt;&gt;""),'BGS Partnership Plan'!M29,"")</f>
        <v/>
      </c>
      <c r="D41" s="70" t="str">
        <f>IF(AND('BGS Partnership Plan'!G29="y",'BGS Partnership Plan'!K29&lt;&gt;""),'BGS Partnership Plan'!K29,"")</f>
        <v/>
      </c>
      <c r="E41" s="70" t="str">
        <f>IF(AND('BGS Partnership Plan'!G29="y",'BGS Partnership Plan'!L29&lt;&gt;""),'BGS Partnership Plan'!L29,"")</f>
        <v/>
      </c>
      <c r="F41" s="69" t="str">
        <f>IF(AND(B41&lt;&gt;"",Agreement!$D$17&lt;&gt;""),Agreement!$D$17,"")</f>
        <v/>
      </c>
      <c r="G41" s="69" t="str">
        <f>IF(AND(B41&lt;&gt;"",Agreement!$D$19&lt;&gt;""),Agreement!$D$19,"")</f>
        <v/>
      </c>
      <c r="H41" s="69" t="str">
        <f>IF(AND(B41&lt;&gt;"",Agreement!$C$24&lt;&gt;""),Agreement!$C$24,"")</f>
        <v/>
      </c>
      <c r="I41" s="69" t="str">
        <f>IF(AND('BGS Partnership Plan'!G29="y",'BGS Partnership Plan'!I29&lt;&gt;""),'BGS Partnership Plan'!I29,"")</f>
        <v/>
      </c>
      <c r="K41" s="69" t="str">
        <f>IF(AND('BGS Partnership Plan'!G29="y",'BGS Partnership Plan'!J29&lt;&gt;""),'BGS Partnership Plan'!J29,IF(AND('BGS Partnership Plan'!G29="y",'BGS Partnership Plan'!J29="",Agreement!C21&lt;&gt;""),Agreement!C21,""))</f>
        <v/>
      </c>
      <c r="M41" s="69" t="str">
        <f>IF(AND(B41&lt;&gt;"",Agreement!$C$12&lt;&gt;""),Agreement!$C$12,"")</f>
        <v/>
      </c>
      <c r="N41" s="69" t="str">
        <f>IF(AND(B41&lt;&gt;"",Agreement!$F$12&lt;&gt;""),Agreement!$F$12,"")</f>
        <v/>
      </c>
      <c r="O41" s="69" t="str">
        <f>IF(AND(B41&lt;&gt;"",Agreement!$C$13&lt;&gt;""),Agreement!$C$13,"")</f>
        <v/>
      </c>
      <c r="P41" s="69" t="str">
        <f>IF(AND(B41&lt;&gt;"",Agreement!$G$13&lt;&gt;""),Agreement!$G$13,"")</f>
        <v/>
      </c>
      <c r="Q41" s="69" t="str">
        <f>IF(AND(B41&lt;&gt;"",Agreement!$C$21&lt;&gt;""),Agreement!$C$21,"")</f>
        <v/>
      </c>
      <c r="R41" s="69" t="str">
        <f>IF(AND(B41&lt;&gt;"",Agreement!$C$14&lt;&gt;""),Agreement!$C$14,"")</f>
        <v/>
      </c>
      <c r="S41" s="69" t="str">
        <f>IF(AND(B41&lt;&gt;"",Agreement!$C$26&lt;&gt;""),Agreement!$C$26,"")</f>
        <v/>
      </c>
    </row>
    <row r="92" spans="2:2">
      <c r="B92">
        <f>SUM(B29:B41)</f>
        <v>0</v>
      </c>
    </row>
  </sheetData>
  <sheetProtection algorithmName="SHA-512" hashValue="DRfthjM5QRbdn8i5DWScAz33OJlEzK7H2THUrrtXPFcG5tOLnJbvEJe5JZh/LzkeoUw1eFIeWnJqNSKpVOV2MQ==" saltValue="OprUX+S17f4f12oO8hSLr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2025-12-19T20:28:09Z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