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167FCE3E-F6EC-4288-80C7-BBC3FED8CC7D}" xr6:coauthVersionLast="47" xr6:coauthVersionMax="47" xr10:uidLastSave="{00000000-0000-0000-0000-000000000000}"/>
  <workbookProtection workbookAlgorithmName="SHA-512" workbookHashValue="uVvU30UKvKpzzcgEt0g7t1XOdzDB4CztW4VfhIe4BBpJWz+eSW2RB5ZGipUoJISFr7vWfhNMROMQ5S5TqPOBkg==" workbookSaltValue="AKauxcpMDzrO5Z3NCtky4g==" workbookSpinCount="100000" lockStructure="1"/>
  <bookViews>
    <workbookView xWindow="-120" yWindow="-120" windowWidth="29040" windowHeight="15720" xr2:uid="{2E198593-D3D9-6C49-9B83-B0B2CD499702}"/>
  </bookViews>
  <sheets>
    <sheet name="2026 BG Media Plan" sheetId="2" r:id="rId1"/>
    <sheet name="2026 BGS Media Plan" sheetId="7" r:id="rId2"/>
    <sheet name="Agreement" sheetId="3" r:id="rId3"/>
    <sheet name="Upload Page" sheetId="5" r:id="rId4"/>
  </sheets>
  <definedNames>
    <definedName name="_xlnm._FilterDatabase" localSheetId="0" hidden="1">'2026 BG Media Plan'!$B$16:$M$16</definedName>
    <definedName name="_xlnm._FilterDatabase" localSheetId="1" hidden="1">'2026 BGS Media Plan'!$B$16:$M$16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9" i="5" l="1"/>
  <c r="D219" i="5"/>
  <c r="E219" i="5"/>
  <c r="I219" i="5"/>
  <c r="K219" i="5"/>
  <c r="C220" i="5"/>
  <c r="D220" i="5"/>
  <c r="E220" i="5"/>
  <c r="I220" i="5"/>
  <c r="K220" i="5"/>
  <c r="H124" i="7"/>
  <c r="B220" i="5" s="1"/>
  <c r="C136" i="5"/>
  <c r="D136" i="5"/>
  <c r="E136" i="5"/>
  <c r="I136" i="5"/>
  <c r="K136" i="5"/>
  <c r="C137" i="5"/>
  <c r="D137" i="5"/>
  <c r="E137" i="5"/>
  <c r="I137" i="5"/>
  <c r="K137" i="5"/>
  <c r="C138" i="5"/>
  <c r="D138" i="5"/>
  <c r="E138" i="5"/>
  <c r="I138" i="5"/>
  <c r="K138" i="5"/>
  <c r="C139" i="5"/>
  <c r="D139" i="5"/>
  <c r="E139" i="5"/>
  <c r="I139" i="5"/>
  <c r="K139" i="5"/>
  <c r="C140" i="5"/>
  <c r="D140" i="5"/>
  <c r="E140" i="5"/>
  <c r="I140" i="5"/>
  <c r="K140" i="5"/>
  <c r="C141" i="5"/>
  <c r="D141" i="5"/>
  <c r="E141" i="5"/>
  <c r="I141" i="5"/>
  <c r="K141" i="5"/>
  <c r="C142" i="5"/>
  <c r="D142" i="5"/>
  <c r="E142" i="5"/>
  <c r="I142" i="5"/>
  <c r="K142" i="5"/>
  <c r="C143" i="5"/>
  <c r="D143" i="5"/>
  <c r="E143" i="5"/>
  <c r="I143" i="5"/>
  <c r="K143" i="5"/>
  <c r="C144" i="5"/>
  <c r="D144" i="5"/>
  <c r="E144" i="5"/>
  <c r="I144" i="5"/>
  <c r="K144" i="5"/>
  <c r="C145" i="5"/>
  <c r="D145" i="5"/>
  <c r="E145" i="5"/>
  <c r="I145" i="5"/>
  <c r="K145" i="5"/>
  <c r="C146" i="5"/>
  <c r="D146" i="5"/>
  <c r="E146" i="5"/>
  <c r="I146" i="5"/>
  <c r="K146" i="5"/>
  <c r="C147" i="5"/>
  <c r="D147" i="5"/>
  <c r="E147" i="5"/>
  <c r="I147" i="5"/>
  <c r="K147" i="5"/>
  <c r="C148" i="5"/>
  <c r="D148" i="5"/>
  <c r="E148" i="5"/>
  <c r="I148" i="5"/>
  <c r="K148" i="5"/>
  <c r="C149" i="5"/>
  <c r="D149" i="5"/>
  <c r="E149" i="5"/>
  <c r="I149" i="5"/>
  <c r="K149" i="5"/>
  <c r="C150" i="5"/>
  <c r="D150" i="5"/>
  <c r="E150" i="5"/>
  <c r="I150" i="5"/>
  <c r="K150" i="5"/>
  <c r="C151" i="5"/>
  <c r="D151" i="5"/>
  <c r="E151" i="5"/>
  <c r="I151" i="5"/>
  <c r="K151" i="5"/>
  <c r="C152" i="5"/>
  <c r="D152" i="5"/>
  <c r="E152" i="5"/>
  <c r="I152" i="5"/>
  <c r="K152" i="5"/>
  <c r="C153" i="5"/>
  <c r="D153" i="5"/>
  <c r="E153" i="5"/>
  <c r="I153" i="5"/>
  <c r="K153" i="5"/>
  <c r="C154" i="5"/>
  <c r="D154" i="5"/>
  <c r="E154" i="5"/>
  <c r="I154" i="5"/>
  <c r="K154" i="5"/>
  <c r="C155" i="5"/>
  <c r="D155" i="5"/>
  <c r="E155" i="5"/>
  <c r="I155" i="5"/>
  <c r="K155" i="5"/>
  <c r="C55" i="5"/>
  <c r="D55" i="5"/>
  <c r="E55" i="5"/>
  <c r="I55" i="5"/>
  <c r="K55" i="5"/>
  <c r="H113" i="2"/>
  <c r="B55" i="5" s="1"/>
  <c r="A55" i="5" s="1"/>
  <c r="H43" i="7"/>
  <c r="H42" i="7"/>
  <c r="H39" i="7"/>
  <c r="H38" i="7"/>
  <c r="H37" i="7"/>
  <c r="H35" i="7"/>
  <c r="H34" i="7"/>
  <c r="H33" i="7"/>
  <c r="H32" i="7"/>
  <c r="H31" i="7"/>
  <c r="H30" i="7"/>
  <c r="H29" i="7"/>
  <c r="H41" i="7"/>
  <c r="H20" i="7"/>
  <c r="H19" i="7"/>
  <c r="H18" i="7"/>
  <c r="H17" i="7"/>
  <c r="H220" i="5" l="1"/>
  <c r="P220" i="5"/>
  <c r="F220" i="5"/>
  <c r="G220" i="5"/>
  <c r="R220" i="5"/>
  <c r="Q220" i="5"/>
  <c r="O220" i="5"/>
  <c r="A220" i="5"/>
  <c r="N220" i="5"/>
  <c r="M220" i="5"/>
  <c r="R55" i="5"/>
  <c r="N55" i="5"/>
  <c r="Q55" i="5"/>
  <c r="P55" i="5"/>
  <c r="O55" i="5"/>
  <c r="M55" i="5"/>
  <c r="F55" i="5"/>
  <c r="H55" i="5"/>
  <c r="G55" i="5"/>
  <c r="H24" i="7"/>
  <c r="H23" i="7"/>
  <c r="H22" i="7"/>
  <c r="H10" i="7"/>
  <c r="H8" i="7"/>
  <c r="H12" i="7"/>
  <c r="H11" i="7"/>
  <c r="H30" i="2"/>
  <c r="H35" i="2"/>
  <c r="H34" i="2"/>
  <c r="H21" i="2"/>
  <c r="H32" i="2"/>
  <c r="H31" i="2"/>
  <c r="H29" i="2"/>
  <c r="H28" i="2"/>
  <c r="H27" i="2"/>
  <c r="H17" i="2"/>
  <c r="H22" i="2"/>
  <c r="H19" i="2"/>
  <c r="H18" i="2"/>
  <c r="H8" i="2"/>
  <c r="H12" i="2"/>
  <c r="H11" i="2"/>
  <c r="H9" i="2"/>
  <c r="H44" i="7" l="1"/>
  <c r="C222" i="5" l="1"/>
  <c r="D222" i="5"/>
  <c r="E222" i="5"/>
  <c r="I222" i="5"/>
  <c r="K222" i="5"/>
  <c r="C223" i="5"/>
  <c r="D223" i="5"/>
  <c r="E223" i="5"/>
  <c r="I223" i="5"/>
  <c r="K223" i="5"/>
  <c r="C224" i="5"/>
  <c r="D224" i="5"/>
  <c r="E224" i="5"/>
  <c r="I224" i="5"/>
  <c r="K224" i="5"/>
  <c r="C225" i="5"/>
  <c r="D225" i="5"/>
  <c r="E225" i="5"/>
  <c r="I225" i="5"/>
  <c r="K225" i="5"/>
  <c r="C226" i="5"/>
  <c r="D226" i="5"/>
  <c r="E226" i="5"/>
  <c r="I226" i="5"/>
  <c r="K226" i="5"/>
  <c r="C227" i="5"/>
  <c r="D227" i="5"/>
  <c r="E227" i="5"/>
  <c r="I227" i="5"/>
  <c r="K227" i="5"/>
  <c r="C221" i="5"/>
  <c r="D221" i="5"/>
  <c r="E221" i="5"/>
  <c r="I221" i="5"/>
  <c r="K221" i="5"/>
  <c r="C135" i="5"/>
  <c r="D135" i="5"/>
  <c r="E135" i="5"/>
  <c r="I135" i="5"/>
  <c r="K135" i="5"/>
  <c r="C132" i="5"/>
  <c r="D132" i="5"/>
  <c r="E132" i="5"/>
  <c r="I132" i="5"/>
  <c r="K132" i="5"/>
  <c r="C133" i="5"/>
  <c r="D133" i="5"/>
  <c r="E133" i="5"/>
  <c r="I133" i="5"/>
  <c r="K133" i="5"/>
  <c r="C116" i="5"/>
  <c r="D116" i="5"/>
  <c r="E116" i="5"/>
  <c r="I116" i="5"/>
  <c r="K116" i="5"/>
  <c r="C117" i="5"/>
  <c r="D117" i="5"/>
  <c r="E117" i="5"/>
  <c r="I117" i="5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K130" i="5"/>
  <c r="C131" i="5"/>
  <c r="D131" i="5"/>
  <c r="E131" i="5"/>
  <c r="I131" i="5"/>
  <c r="K131" i="5"/>
  <c r="H134" i="7"/>
  <c r="B226" i="5" s="1"/>
  <c r="Q226" i="5" s="1"/>
  <c r="J2" i="5"/>
  <c r="B4" i="5"/>
  <c r="A4" i="5" s="1"/>
  <c r="C4" i="5"/>
  <c r="D4" i="5"/>
  <c r="E4" i="5"/>
  <c r="J4" i="5"/>
  <c r="K4" i="5"/>
  <c r="J3" i="5"/>
  <c r="K3" i="5"/>
  <c r="J5" i="5"/>
  <c r="K5" i="5"/>
  <c r="J6" i="5"/>
  <c r="K6" i="5"/>
  <c r="K2" i="5"/>
  <c r="H50" i="7"/>
  <c r="H51" i="7"/>
  <c r="H52" i="7"/>
  <c r="H13" i="2" l="1"/>
  <c r="A226" i="5"/>
  <c r="P226" i="5"/>
  <c r="O226" i="5"/>
  <c r="N226" i="5"/>
  <c r="M226" i="5"/>
  <c r="G226" i="5"/>
  <c r="H226" i="5"/>
  <c r="F226" i="5"/>
  <c r="R226" i="5"/>
  <c r="Q4" i="5"/>
  <c r="M4" i="5"/>
  <c r="N4" i="5"/>
  <c r="F4" i="5"/>
  <c r="P4" i="5"/>
  <c r="O4" i="5"/>
  <c r="H4" i="5"/>
  <c r="G4" i="5"/>
  <c r="R4" i="5"/>
  <c r="C134" i="5"/>
  <c r="D134" i="5"/>
  <c r="E134" i="5"/>
  <c r="I134" i="5"/>
  <c r="K134" i="5"/>
  <c r="C112" i="5"/>
  <c r="D112" i="5"/>
  <c r="E112" i="5"/>
  <c r="I112" i="5"/>
  <c r="K112" i="5"/>
  <c r="C113" i="5"/>
  <c r="D113" i="5"/>
  <c r="E113" i="5"/>
  <c r="I113" i="5"/>
  <c r="K113" i="5"/>
  <c r="C114" i="5"/>
  <c r="D114" i="5"/>
  <c r="E114" i="5"/>
  <c r="I114" i="5"/>
  <c r="K114" i="5"/>
  <c r="C115" i="5"/>
  <c r="D115" i="5"/>
  <c r="E115" i="5"/>
  <c r="I115" i="5"/>
  <c r="K115" i="5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2" i="2"/>
  <c r="H132" i="7"/>
  <c r="B224" i="5" s="1"/>
  <c r="O224" i="5" s="1"/>
  <c r="H215" i="2"/>
  <c r="B133" i="5" s="1"/>
  <c r="G133" i="5" s="1"/>
  <c r="H205" i="2"/>
  <c r="B123" i="5" s="1"/>
  <c r="H123" i="5" s="1"/>
  <c r="G224" i="5" l="1"/>
  <c r="A224" i="5"/>
  <c r="R224" i="5"/>
  <c r="F224" i="5"/>
  <c r="M224" i="5"/>
  <c r="H224" i="5"/>
  <c r="N224" i="5"/>
  <c r="P224" i="5"/>
  <c r="Q224" i="5"/>
  <c r="M123" i="5"/>
  <c r="R123" i="5"/>
  <c r="O133" i="5"/>
  <c r="F133" i="5"/>
  <c r="G123" i="5"/>
  <c r="N123" i="5"/>
  <c r="A133" i="5"/>
  <c r="N133" i="5"/>
  <c r="Q123" i="5"/>
  <c r="R133" i="5"/>
  <c r="H133" i="5"/>
  <c r="P123" i="5"/>
  <c r="F123" i="5"/>
  <c r="M133" i="5"/>
  <c r="A123" i="5"/>
  <c r="P133" i="5"/>
  <c r="O123" i="5"/>
  <c r="Q133" i="5"/>
  <c r="H222" i="2"/>
  <c r="B136" i="5" s="1"/>
  <c r="H232" i="2"/>
  <c r="B146" i="5" s="1"/>
  <c r="H221" i="2"/>
  <c r="B135" i="5" s="1"/>
  <c r="H208" i="2"/>
  <c r="B126" i="5" s="1"/>
  <c r="H209" i="2"/>
  <c r="B127" i="5" s="1"/>
  <c r="H214" i="2"/>
  <c r="B132" i="5" s="1"/>
  <c r="H198" i="2"/>
  <c r="B116" i="5" s="1"/>
  <c r="H206" i="2"/>
  <c r="B124" i="5" s="1"/>
  <c r="H207" i="2"/>
  <c r="B125" i="5" s="1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C110" i="5"/>
  <c r="D110" i="5"/>
  <c r="E110" i="5"/>
  <c r="I110" i="5"/>
  <c r="K110" i="5"/>
  <c r="H183" i="2"/>
  <c r="B109" i="5" s="1"/>
  <c r="H109" i="5" s="1"/>
  <c r="H182" i="2"/>
  <c r="B108" i="5" s="1"/>
  <c r="Q108" i="5" s="1"/>
  <c r="H180" i="2"/>
  <c r="B106" i="5" s="1"/>
  <c r="N146" i="5" l="1"/>
  <c r="R146" i="5"/>
  <c r="P146" i="5"/>
  <c r="F146" i="5"/>
  <c r="H146" i="5"/>
  <c r="M146" i="5"/>
  <c r="Q146" i="5"/>
  <c r="O146" i="5"/>
  <c r="A146" i="5"/>
  <c r="G146" i="5"/>
  <c r="A136" i="5"/>
  <c r="O136" i="5"/>
  <c r="P136" i="5"/>
  <c r="Q136" i="5"/>
  <c r="R136" i="5"/>
  <c r="M136" i="5"/>
  <c r="N136" i="5"/>
  <c r="F136" i="5"/>
  <c r="G136" i="5"/>
  <c r="H136" i="5"/>
  <c r="A135" i="5"/>
  <c r="R135" i="5"/>
  <c r="O135" i="5"/>
  <c r="P135" i="5"/>
  <c r="G135" i="5"/>
  <c r="N135" i="5"/>
  <c r="M135" i="5"/>
  <c r="H135" i="5"/>
  <c r="F135" i="5"/>
  <c r="Q135" i="5"/>
  <c r="N116" i="5"/>
  <c r="Q116" i="5"/>
  <c r="M116" i="5"/>
  <c r="H116" i="5"/>
  <c r="R116" i="5"/>
  <c r="P116" i="5"/>
  <c r="F116" i="5"/>
  <c r="G116" i="5"/>
  <c r="A116" i="5"/>
  <c r="O116" i="5"/>
  <c r="Q125" i="5"/>
  <c r="G125" i="5"/>
  <c r="A125" i="5"/>
  <c r="M125" i="5"/>
  <c r="N125" i="5"/>
  <c r="O125" i="5"/>
  <c r="R125" i="5"/>
  <c r="F125" i="5"/>
  <c r="H125" i="5"/>
  <c r="P125" i="5"/>
  <c r="N124" i="5"/>
  <c r="O124" i="5"/>
  <c r="R124" i="5"/>
  <c r="H124" i="5"/>
  <c r="G124" i="5"/>
  <c r="F124" i="5"/>
  <c r="P124" i="5"/>
  <c r="M124" i="5"/>
  <c r="A124" i="5"/>
  <c r="Q124" i="5"/>
  <c r="F132" i="5"/>
  <c r="Q132" i="5"/>
  <c r="H132" i="5"/>
  <c r="G132" i="5"/>
  <c r="P132" i="5"/>
  <c r="M132" i="5"/>
  <c r="O132" i="5"/>
  <c r="R132" i="5"/>
  <c r="A132" i="5"/>
  <c r="N132" i="5"/>
  <c r="G127" i="5"/>
  <c r="P127" i="5"/>
  <c r="Q127" i="5"/>
  <c r="A127" i="5"/>
  <c r="F127" i="5"/>
  <c r="H127" i="5"/>
  <c r="O127" i="5"/>
  <c r="R127" i="5"/>
  <c r="M127" i="5"/>
  <c r="N127" i="5"/>
  <c r="N126" i="5"/>
  <c r="R126" i="5"/>
  <c r="F126" i="5"/>
  <c r="G126" i="5"/>
  <c r="M126" i="5"/>
  <c r="P126" i="5"/>
  <c r="O126" i="5"/>
  <c r="Q126" i="5"/>
  <c r="A126" i="5"/>
  <c r="H126" i="5"/>
  <c r="R109" i="5"/>
  <c r="F109" i="5"/>
  <c r="A106" i="5"/>
  <c r="Q106" i="5"/>
  <c r="R106" i="5"/>
  <c r="G106" i="5"/>
  <c r="H106" i="5"/>
  <c r="N106" i="5"/>
  <c r="P106" i="5"/>
  <c r="Q109" i="5"/>
  <c r="G109" i="5"/>
  <c r="P109" i="5"/>
  <c r="A109" i="5"/>
  <c r="O109" i="5"/>
  <c r="N109" i="5"/>
  <c r="M109" i="5"/>
  <c r="O108" i="5"/>
  <c r="A108" i="5"/>
  <c r="M106" i="5"/>
  <c r="H108" i="5"/>
  <c r="F106" i="5"/>
  <c r="N108" i="5"/>
  <c r="G108" i="5"/>
  <c r="F108" i="5"/>
  <c r="P108" i="5"/>
  <c r="M108" i="5"/>
  <c r="R108" i="5"/>
  <c r="O106" i="5"/>
  <c r="H88" i="2" l="1"/>
  <c r="H82" i="2"/>
  <c r="H83" i="2"/>
  <c r="H84" i="2"/>
  <c r="H85" i="2"/>
  <c r="H86" i="2"/>
  <c r="H87" i="2"/>
  <c r="H81" i="2"/>
  <c r="H76" i="2"/>
  <c r="H71" i="2"/>
  <c r="H62" i="2"/>
  <c r="H57" i="7"/>
  <c r="H58" i="7"/>
  <c r="K230" i="5" l="1"/>
  <c r="K229" i="5"/>
  <c r="K228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11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9" i="5"/>
  <c r="K8" i="5"/>
  <c r="K7" i="5"/>
  <c r="I2" i="5"/>
  <c r="C211" i="5" l="1"/>
  <c r="D211" i="5"/>
  <c r="E211" i="5"/>
  <c r="I211" i="5"/>
  <c r="C191" i="5"/>
  <c r="D191" i="5"/>
  <c r="E191" i="5"/>
  <c r="I191" i="5"/>
  <c r="C192" i="5"/>
  <c r="D192" i="5"/>
  <c r="E192" i="5"/>
  <c r="I192" i="5"/>
  <c r="C193" i="5"/>
  <c r="D193" i="5"/>
  <c r="E193" i="5"/>
  <c r="I193" i="5"/>
  <c r="B180" i="5"/>
  <c r="A180" i="5" s="1"/>
  <c r="C180" i="5"/>
  <c r="D180" i="5"/>
  <c r="E180" i="5"/>
  <c r="I180" i="5"/>
  <c r="C181" i="5"/>
  <c r="D181" i="5"/>
  <c r="E181" i="5"/>
  <c r="I181" i="5"/>
  <c r="C182" i="5"/>
  <c r="D182" i="5"/>
  <c r="E182" i="5"/>
  <c r="I182" i="5"/>
  <c r="C183" i="5"/>
  <c r="D183" i="5"/>
  <c r="E183" i="5"/>
  <c r="I183" i="5"/>
  <c r="I175" i="5"/>
  <c r="E175" i="5"/>
  <c r="D175" i="5"/>
  <c r="C175" i="5"/>
  <c r="I174" i="5"/>
  <c r="E174" i="5"/>
  <c r="D174" i="5"/>
  <c r="C174" i="5"/>
  <c r="I173" i="5"/>
  <c r="E173" i="5"/>
  <c r="D173" i="5"/>
  <c r="C173" i="5"/>
  <c r="I172" i="5"/>
  <c r="E172" i="5"/>
  <c r="D172" i="5"/>
  <c r="C172" i="5"/>
  <c r="I171" i="5"/>
  <c r="E171" i="5"/>
  <c r="D171" i="5"/>
  <c r="C171" i="5"/>
  <c r="I170" i="5"/>
  <c r="E170" i="5"/>
  <c r="D170" i="5"/>
  <c r="C170" i="5"/>
  <c r="I169" i="5"/>
  <c r="E169" i="5"/>
  <c r="D169" i="5"/>
  <c r="C169" i="5"/>
  <c r="I164" i="5"/>
  <c r="E164" i="5"/>
  <c r="D164" i="5"/>
  <c r="C164" i="5"/>
  <c r="I163" i="5"/>
  <c r="E163" i="5"/>
  <c r="D163" i="5"/>
  <c r="C163" i="5"/>
  <c r="I162" i="5"/>
  <c r="E162" i="5"/>
  <c r="D162" i="5"/>
  <c r="C162" i="5"/>
  <c r="I161" i="5"/>
  <c r="E161" i="5"/>
  <c r="D161" i="5"/>
  <c r="C161" i="5"/>
  <c r="I105" i="5"/>
  <c r="E105" i="5"/>
  <c r="D105" i="5"/>
  <c r="C105" i="5"/>
  <c r="C62" i="5"/>
  <c r="D62" i="5"/>
  <c r="E62" i="5"/>
  <c r="I62" i="5"/>
  <c r="C63" i="5"/>
  <c r="D63" i="5"/>
  <c r="E63" i="5"/>
  <c r="I63" i="5"/>
  <c r="C64" i="5"/>
  <c r="D64" i="5"/>
  <c r="E64" i="5"/>
  <c r="I64" i="5"/>
  <c r="I61" i="5"/>
  <c r="E61" i="5"/>
  <c r="D61" i="5"/>
  <c r="C61" i="5"/>
  <c r="F175" i="2"/>
  <c r="H184" i="2"/>
  <c r="B110" i="5" s="1"/>
  <c r="H181" i="2"/>
  <c r="B107" i="5" s="1"/>
  <c r="H179" i="2"/>
  <c r="R110" i="5" l="1"/>
  <c r="F110" i="5"/>
  <c r="M110" i="5"/>
  <c r="H110" i="5"/>
  <c r="A110" i="5"/>
  <c r="N110" i="5"/>
  <c r="Q110" i="5"/>
  <c r="P110" i="5"/>
  <c r="O110" i="5"/>
  <c r="G110" i="5"/>
  <c r="B105" i="5"/>
  <c r="Q105" i="5" s="1"/>
  <c r="H185" i="2"/>
  <c r="H107" i="5"/>
  <c r="R107" i="5"/>
  <c r="Q107" i="5"/>
  <c r="G107" i="5"/>
  <c r="P107" i="5"/>
  <c r="N107" i="5"/>
  <c r="F107" i="5"/>
  <c r="A107" i="5"/>
  <c r="O107" i="5"/>
  <c r="M107" i="5"/>
  <c r="Q180" i="5"/>
  <c r="R180" i="5"/>
  <c r="P180" i="5"/>
  <c r="M180" i="5"/>
  <c r="H180" i="5"/>
  <c r="G180" i="5"/>
  <c r="N180" i="5"/>
  <c r="F180" i="5"/>
  <c r="O180" i="5"/>
  <c r="N105" i="5" l="1"/>
  <c r="F105" i="5"/>
  <c r="G105" i="5"/>
  <c r="A105" i="5"/>
  <c r="P105" i="5"/>
  <c r="M105" i="5"/>
  <c r="O105" i="5"/>
  <c r="R105" i="5"/>
  <c r="H105" i="5"/>
  <c r="H237" i="2"/>
  <c r="B151" i="5" s="1"/>
  <c r="H235" i="2"/>
  <c r="B149" i="5" s="1"/>
  <c r="H236" i="2"/>
  <c r="B150" i="5" s="1"/>
  <c r="H149" i="5" l="1"/>
  <c r="M149" i="5"/>
  <c r="A149" i="5"/>
  <c r="G149" i="5"/>
  <c r="P149" i="5"/>
  <c r="F149" i="5"/>
  <c r="R149" i="5"/>
  <c r="Q149" i="5"/>
  <c r="N149" i="5"/>
  <c r="O149" i="5"/>
  <c r="Q150" i="5"/>
  <c r="H150" i="5"/>
  <c r="F150" i="5"/>
  <c r="O150" i="5"/>
  <c r="A150" i="5"/>
  <c r="N150" i="5"/>
  <c r="M150" i="5"/>
  <c r="G150" i="5"/>
  <c r="R150" i="5"/>
  <c r="P150" i="5"/>
  <c r="M151" i="5"/>
  <c r="P151" i="5"/>
  <c r="Q151" i="5"/>
  <c r="R151" i="5"/>
  <c r="H151" i="5"/>
  <c r="G151" i="5"/>
  <c r="F151" i="5"/>
  <c r="N151" i="5"/>
  <c r="O151" i="5"/>
  <c r="A151" i="5"/>
  <c r="B183" i="5"/>
  <c r="B181" i="5"/>
  <c r="B182" i="5"/>
  <c r="B174" i="5"/>
  <c r="B175" i="5"/>
  <c r="B173" i="5"/>
  <c r="B172" i="5"/>
  <c r="B171" i="5"/>
  <c r="B170" i="5"/>
  <c r="B169" i="5"/>
  <c r="Q169" i="5" s="1"/>
  <c r="B164" i="5"/>
  <c r="B163" i="5"/>
  <c r="Q163" i="5" s="1"/>
  <c r="B162" i="5"/>
  <c r="Q162" i="5" s="1"/>
  <c r="B161" i="5"/>
  <c r="Q161" i="5" s="1"/>
  <c r="F67" i="7"/>
  <c r="H67" i="7" s="1"/>
  <c r="B193" i="5" s="1"/>
  <c r="F66" i="7"/>
  <c r="H66" i="7" s="1"/>
  <c r="B192" i="5" s="1"/>
  <c r="F65" i="7"/>
  <c r="H65" i="7" s="1"/>
  <c r="B191" i="5" s="1"/>
  <c r="H25" i="7" l="1"/>
  <c r="A191" i="5"/>
  <c r="Q191" i="5"/>
  <c r="P191" i="5"/>
  <c r="R191" i="5"/>
  <c r="O191" i="5"/>
  <c r="N191" i="5"/>
  <c r="H191" i="5"/>
  <c r="M191" i="5"/>
  <c r="G191" i="5"/>
  <c r="F191" i="5"/>
  <c r="M192" i="5"/>
  <c r="O192" i="5"/>
  <c r="A192" i="5"/>
  <c r="N192" i="5"/>
  <c r="R192" i="5"/>
  <c r="H192" i="5"/>
  <c r="G192" i="5"/>
  <c r="P192" i="5"/>
  <c r="F192" i="5"/>
  <c r="Q192" i="5"/>
  <c r="H193" i="5"/>
  <c r="A193" i="5"/>
  <c r="O193" i="5"/>
  <c r="G193" i="5"/>
  <c r="P193" i="5"/>
  <c r="F193" i="5"/>
  <c r="R193" i="5"/>
  <c r="Q193" i="5"/>
  <c r="N193" i="5"/>
  <c r="M193" i="5"/>
  <c r="P181" i="5"/>
  <c r="G181" i="5"/>
  <c r="M181" i="5"/>
  <c r="F181" i="5"/>
  <c r="H181" i="5"/>
  <c r="R181" i="5"/>
  <c r="Q181" i="5"/>
  <c r="A181" i="5"/>
  <c r="O181" i="5"/>
  <c r="N181" i="5"/>
  <c r="M182" i="5"/>
  <c r="P182" i="5"/>
  <c r="N182" i="5"/>
  <c r="Q182" i="5"/>
  <c r="F182" i="5"/>
  <c r="O182" i="5"/>
  <c r="R182" i="5"/>
  <c r="G182" i="5"/>
  <c r="A182" i="5"/>
  <c r="H182" i="5"/>
  <c r="A183" i="5"/>
  <c r="H183" i="5"/>
  <c r="R183" i="5"/>
  <c r="O183" i="5"/>
  <c r="Q183" i="5"/>
  <c r="N183" i="5"/>
  <c r="G183" i="5"/>
  <c r="P183" i="5"/>
  <c r="F183" i="5"/>
  <c r="M183" i="5"/>
  <c r="Q174" i="5"/>
  <c r="O174" i="5"/>
  <c r="G174" i="5"/>
  <c r="N174" i="5"/>
  <c r="F174" i="5"/>
  <c r="R174" i="5"/>
  <c r="H174" i="5"/>
  <c r="P174" i="5"/>
  <c r="A174" i="5"/>
  <c r="M174" i="5"/>
  <c r="R170" i="5"/>
  <c r="G170" i="5"/>
  <c r="H170" i="5"/>
  <c r="Q170" i="5"/>
  <c r="O170" i="5"/>
  <c r="N170" i="5"/>
  <c r="P170" i="5"/>
  <c r="M170" i="5"/>
  <c r="F170" i="5"/>
  <c r="A172" i="5"/>
  <c r="H172" i="5"/>
  <c r="P172" i="5"/>
  <c r="O172" i="5"/>
  <c r="N172" i="5"/>
  <c r="R172" i="5"/>
  <c r="M172" i="5"/>
  <c r="F172" i="5"/>
  <c r="G172" i="5"/>
  <c r="Q172" i="5"/>
  <c r="R173" i="5"/>
  <c r="Q173" i="5"/>
  <c r="G173" i="5"/>
  <c r="N173" i="5"/>
  <c r="P173" i="5"/>
  <c r="O173" i="5"/>
  <c r="M173" i="5"/>
  <c r="H173" i="5"/>
  <c r="A173" i="5"/>
  <c r="F173" i="5"/>
  <c r="R171" i="5"/>
  <c r="M171" i="5"/>
  <c r="H171" i="5"/>
  <c r="P171" i="5"/>
  <c r="G171" i="5"/>
  <c r="O171" i="5"/>
  <c r="Q171" i="5"/>
  <c r="N171" i="5"/>
  <c r="F171" i="5"/>
  <c r="H175" i="5"/>
  <c r="Q175" i="5"/>
  <c r="N175" i="5"/>
  <c r="R175" i="5"/>
  <c r="O175" i="5"/>
  <c r="G175" i="5"/>
  <c r="F175" i="5"/>
  <c r="A175" i="5"/>
  <c r="P175" i="5"/>
  <c r="M175" i="5"/>
  <c r="A164" i="5"/>
  <c r="Q164" i="5"/>
  <c r="F164" i="5"/>
  <c r="R164" i="5"/>
  <c r="M164" i="5"/>
  <c r="H164" i="5"/>
  <c r="N164" i="5"/>
  <c r="G164" i="5"/>
  <c r="P164" i="5"/>
  <c r="O164" i="5"/>
  <c r="H135" i="7"/>
  <c r="B227" i="5" s="1"/>
  <c r="H107" i="7"/>
  <c r="B211" i="5" s="1"/>
  <c r="H126" i="2"/>
  <c r="B64" i="5" s="1"/>
  <c r="H125" i="2"/>
  <c r="B63" i="5" s="1"/>
  <c r="H124" i="2"/>
  <c r="B62" i="5" s="1"/>
  <c r="H123" i="2"/>
  <c r="B61" i="5" s="1"/>
  <c r="A227" i="5" l="1"/>
  <c r="N227" i="5"/>
  <c r="P227" i="5"/>
  <c r="R227" i="5"/>
  <c r="M227" i="5"/>
  <c r="H227" i="5"/>
  <c r="G227" i="5"/>
  <c r="Q227" i="5"/>
  <c r="F227" i="5"/>
  <c r="O227" i="5"/>
  <c r="A211" i="5"/>
  <c r="Q211" i="5"/>
  <c r="G211" i="5"/>
  <c r="H211" i="5"/>
  <c r="R211" i="5"/>
  <c r="N211" i="5"/>
  <c r="F211" i="5"/>
  <c r="O211" i="5"/>
  <c r="P211" i="5"/>
  <c r="M211" i="5"/>
  <c r="Q61" i="5"/>
  <c r="F61" i="5"/>
  <c r="G61" i="5"/>
  <c r="P61" i="5"/>
  <c r="R61" i="5"/>
  <c r="H61" i="5"/>
  <c r="N61" i="5"/>
  <c r="O61" i="5"/>
  <c r="A61" i="5"/>
  <c r="M61" i="5"/>
  <c r="A62" i="5"/>
  <c r="Q62" i="5"/>
  <c r="G62" i="5"/>
  <c r="H62" i="5"/>
  <c r="F62" i="5"/>
  <c r="M62" i="5"/>
  <c r="R62" i="5"/>
  <c r="N62" i="5"/>
  <c r="P62" i="5"/>
  <c r="O62" i="5"/>
  <c r="A63" i="5"/>
  <c r="Q63" i="5"/>
  <c r="O63" i="5"/>
  <c r="M63" i="5"/>
  <c r="N63" i="5"/>
  <c r="G63" i="5"/>
  <c r="P63" i="5"/>
  <c r="H63" i="5"/>
  <c r="F63" i="5"/>
  <c r="R63" i="5"/>
  <c r="G64" i="5"/>
  <c r="Q64" i="5"/>
  <c r="A64" i="5"/>
  <c r="N64" i="5"/>
  <c r="F64" i="5"/>
  <c r="P64" i="5"/>
  <c r="R64" i="5"/>
  <c r="M64" i="5"/>
  <c r="H64" i="5"/>
  <c r="O64" i="5"/>
  <c r="H127" i="2"/>
  <c r="H238" i="2" l="1"/>
  <c r="B152" i="5" s="1"/>
  <c r="C229" i="5"/>
  <c r="D229" i="5"/>
  <c r="E229" i="5"/>
  <c r="C230" i="5"/>
  <c r="D230" i="5"/>
  <c r="E230" i="5"/>
  <c r="E228" i="5"/>
  <c r="D228" i="5"/>
  <c r="C228" i="5"/>
  <c r="E218" i="5"/>
  <c r="D218" i="5"/>
  <c r="C218" i="5"/>
  <c r="C213" i="5"/>
  <c r="D213" i="5"/>
  <c r="E213" i="5"/>
  <c r="C214" i="5"/>
  <c r="D214" i="5"/>
  <c r="E214" i="5"/>
  <c r="C215" i="5"/>
  <c r="D215" i="5"/>
  <c r="E215" i="5"/>
  <c r="C216" i="5"/>
  <c r="D216" i="5"/>
  <c r="E216" i="5"/>
  <c r="C217" i="5"/>
  <c r="D217" i="5"/>
  <c r="E217" i="5"/>
  <c r="E212" i="5"/>
  <c r="D212" i="5"/>
  <c r="C212" i="5"/>
  <c r="C208" i="5"/>
  <c r="D208" i="5"/>
  <c r="E208" i="5"/>
  <c r="C209" i="5"/>
  <c r="D209" i="5"/>
  <c r="E209" i="5"/>
  <c r="C210" i="5"/>
  <c r="D210" i="5"/>
  <c r="E210" i="5"/>
  <c r="E207" i="5"/>
  <c r="D207" i="5"/>
  <c r="C207" i="5"/>
  <c r="C204" i="5"/>
  <c r="D204" i="5"/>
  <c r="E204" i="5"/>
  <c r="C205" i="5"/>
  <c r="D205" i="5"/>
  <c r="E205" i="5"/>
  <c r="C206" i="5"/>
  <c r="D206" i="5"/>
  <c r="E206" i="5"/>
  <c r="E203" i="5"/>
  <c r="D203" i="5"/>
  <c r="C203" i="5"/>
  <c r="C201" i="5"/>
  <c r="D201" i="5"/>
  <c r="E201" i="5"/>
  <c r="C202" i="5"/>
  <c r="D202" i="5"/>
  <c r="E202" i="5"/>
  <c r="E200" i="5"/>
  <c r="D200" i="5"/>
  <c r="C200" i="5"/>
  <c r="C199" i="5"/>
  <c r="D199" i="5"/>
  <c r="E199" i="5"/>
  <c r="E198" i="5"/>
  <c r="D198" i="5"/>
  <c r="C198" i="5"/>
  <c r="C195" i="5"/>
  <c r="D195" i="5"/>
  <c r="E195" i="5"/>
  <c r="C196" i="5"/>
  <c r="D196" i="5"/>
  <c r="E196" i="5"/>
  <c r="C197" i="5"/>
  <c r="D197" i="5"/>
  <c r="E197" i="5"/>
  <c r="E194" i="5"/>
  <c r="D194" i="5"/>
  <c r="C194" i="5"/>
  <c r="C190" i="5"/>
  <c r="D190" i="5"/>
  <c r="E190" i="5"/>
  <c r="E189" i="5"/>
  <c r="D189" i="5"/>
  <c r="C189" i="5"/>
  <c r="C188" i="5"/>
  <c r="D188" i="5"/>
  <c r="E188" i="5"/>
  <c r="E187" i="5"/>
  <c r="D187" i="5"/>
  <c r="C187" i="5"/>
  <c r="C185" i="5"/>
  <c r="D185" i="5"/>
  <c r="E185" i="5"/>
  <c r="C186" i="5"/>
  <c r="D186" i="5"/>
  <c r="E186" i="5"/>
  <c r="E184" i="5"/>
  <c r="D184" i="5"/>
  <c r="C184" i="5"/>
  <c r="B176" i="5"/>
  <c r="Q176" i="5" s="1"/>
  <c r="C176" i="5"/>
  <c r="D176" i="5"/>
  <c r="E176" i="5"/>
  <c r="C177" i="5"/>
  <c r="D177" i="5"/>
  <c r="E177" i="5"/>
  <c r="C178" i="5"/>
  <c r="D178" i="5"/>
  <c r="E178" i="5"/>
  <c r="C179" i="5"/>
  <c r="D179" i="5"/>
  <c r="E179" i="5"/>
  <c r="B165" i="5"/>
  <c r="Q165" i="5" s="1"/>
  <c r="C165" i="5"/>
  <c r="D165" i="5"/>
  <c r="E165" i="5"/>
  <c r="C166" i="5"/>
  <c r="D166" i="5"/>
  <c r="E166" i="5"/>
  <c r="C167" i="5"/>
  <c r="D167" i="5"/>
  <c r="E167" i="5"/>
  <c r="C168" i="5"/>
  <c r="D168" i="5"/>
  <c r="E168" i="5"/>
  <c r="B157" i="5"/>
  <c r="Q157" i="5" s="1"/>
  <c r="C157" i="5"/>
  <c r="D157" i="5"/>
  <c r="E157" i="5"/>
  <c r="C158" i="5"/>
  <c r="D158" i="5"/>
  <c r="E158" i="5"/>
  <c r="C159" i="5"/>
  <c r="D159" i="5"/>
  <c r="E159" i="5"/>
  <c r="C160" i="5"/>
  <c r="D160" i="5"/>
  <c r="E160" i="5"/>
  <c r="E156" i="5"/>
  <c r="D156" i="5"/>
  <c r="C156" i="5"/>
  <c r="E111" i="5"/>
  <c r="D111" i="5"/>
  <c r="C11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C104" i="5"/>
  <c r="D104" i="5"/>
  <c r="E104" i="5"/>
  <c r="E71" i="5"/>
  <c r="D71" i="5"/>
  <c r="C71" i="5"/>
  <c r="C66" i="5"/>
  <c r="D66" i="5"/>
  <c r="E66" i="5"/>
  <c r="C67" i="5"/>
  <c r="D67" i="5"/>
  <c r="E67" i="5"/>
  <c r="C68" i="5"/>
  <c r="D68" i="5"/>
  <c r="E68" i="5"/>
  <c r="C69" i="5"/>
  <c r="D69" i="5"/>
  <c r="E69" i="5"/>
  <c r="C70" i="5"/>
  <c r="D70" i="5"/>
  <c r="E70" i="5"/>
  <c r="E65" i="5"/>
  <c r="D65" i="5"/>
  <c r="C6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F152" i="5" l="1"/>
  <c r="P152" i="5"/>
  <c r="Q152" i="5"/>
  <c r="R152" i="5"/>
  <c r="M152" i="5"/>
  <c r="A152" i="5"/>
  <c r="N152" i="5"/>
  <c r="H152" i="5"/>
  <c r="G152" i="5"/>
  <c r="O152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0" i="5"/>
  <c r="I229" i="5"/>
  <c r="I228" i="5"/>
  <c r="I218" i="5"/>
  <c r="I214" i="5"/>
  <c r="I215" i="5"/>
  <c r="I216" i="5"/>
  <c r="I217" i="5"/>
  <c r="I213" i="5"/>
  <c r="I212" i="5"/>
  <c r="I209" i="5"/>
  <c r="I210" i="5"/>
  <c r="I208" i="5"/>
  <c r="I207" i="5"/>
  <c r="I205" i="5"/>
  <c r="I206" i="5"/>
  <c r="I204" i="5"/>
  <c r="I203" i="5"/>
  <c r="I202" i="5"/>
  <c r="I201" i="5"/>
  <c r="I200" i="5"/>
  <c r="I199" i="5"/>
  <c r="I198" i="5"/>
  <c r="I196" i="5"/>
  <c r="I197" i="5"/>
  <c r="I195" i="5"/>
  <c r="I194" i="5"/>
  <c r="I190" i="5"/>
  <c r="I189" i="5"/>
  <c r="I188" i="5"/>
  <c r="I187" i="5"/>
  <c r="I185" i="5"/>
  <c r="I186" i="5"/>
  <c r="I184" i="5"/>
  <c r="I178" i="5"/>
  <c r="I179" i="5"/>
  <c r="I177" i="5"/>
  <c r="I176" i="5"/>
  <c r="I166" i="5"/>
  <c r="I167" i="5"/>
  <c r="I168" i="5"/>
  <c r="I165" i="5"/>
  <c r="I158" i="5"/>
  <c r="I159" i="5"/>
  <c r="I160" i="5"/>
  <c r="I157" i="5"/>
  <c r="I156" i="5"/>
  <c r="I111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72" i="5"/>
  <c r="I71" i="5"/>
  <c r="I67" i="5"/>
  <c r="I68" i="5"/>
  <c r="I69" i="5"/>
  <c r="I70" i="5"/>
  <c r="I66" i="5"/>
  <c r="I65" i="5"/>
  <c r="I57" i="5"/>
  <c r="I58" i="5"/>
  <c r="I59" i="5"/>
  <c r="I60" i="5"/>
  <c r="I56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H63" i="2"/>
  <c r="H64" i="2"/>
  <c r="H57" i="2"/>
  <c r="H56" i="2"/>
  <c r="H55" i="2"/>
  <c r="H54" i="2"/>
  <c r="H53" i="2"/>
  <c r="H42" i="2"/>
  <c r="H43" i="2"/>
  <c r="H44" i="2"/>
  <c r="H45" i="2"/>
  <c r="H46" i="2"/>
  <c r="H47" i="2"/>
  <c r="H48" i="2"/>
  <c r="H65" i="2" l="1"/>
  <c r="H58" i="2"/>
  <c r="B29" i="5"/>
  <c r="B30" i="5"/>
  <c r="B22" i="5"/>
  <c r="B27" i="5"/>
  <c r="B28" i="5"/>
  <c r="B35" i="5"/>
  <c r="B34" i="5"/>
  <c r="B26" i="5"/>
  <c r="B31" i="5"/>
  <c r="B36" i="5"/>
  <c r="B24" i="5"/>
  <c r="B32" i="5"/>
  <c r="B25" i="5"/>
  <c r="B23" i="5"/>
  <c r="B33" i="5"/>
  <c r="H49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B7" i="5"/>
  <c r="Q7" i="5" s="1"/>
  <c r="B5" i="5"/>
  <c r="Q5" i="5" s="1"/>
  <c r="A12" i="5" l="1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3" i="2"/>
  <c r="A19" i="5"/>
  <c r="A9" i="5"/>
  <c r="A8" i="5"/>
  <c r="A5" i="5"/>
  <c r="H150" i="2"/>
  <c r="H151" i="2"/>
  <c r="H149" i="2"/>
  <c r="H152" i="2"/>
  <c r="H95" i="2"/>
  <c r="B49" i="5" s="1"/>
  <c r="H204" i="2"/>
  <c r="B122" i="5" s="1"/>
  <c r="H142" i="7"/>
  <c r="B230" i="5" s="1"/>
  <c r="Q230" i="5" s="1"/>
  <c r="H141" i="7"/>
  <c r="B229" i="5" s="1"/>
  <c r="Q229" i="5" s="1"/>
  <c r="H140" i="7"/>
  <c r="H129" i="7"/>
  <c r="B221" i="5" s="1"/>
  <c r="H131" i="7"/>
  <c r="B223" i="5" s="1"/>
  <c r="H103" i="7"/>
  <c r="H104" i="7"/>
  <c r="B208" i="5" s="1"/>
  <c r="Q208" i="5" s="1"/>
  <c r="H105" i="7"/>
  <c r="B209" i="5" s="1"/>
  <c r="Q209" i="5" s="1"/>
  <c r="H106" i="7"/>
  <c r="B210" i="5" s="1"/>
  <c r="Q210" i="5" s="1"/>
  <c r="B179" i="5"/>
  <c r="Q179" i="5" s="1"/>
  <c r="B178" i="5"/>
  <c r="Q178" i="5" s="1"/>
  <c r="B177" i="5"/>
  <c r="Q177" i="5" s="1"/>
  <c r="H117" i="7"/>
  <c r="B217" i="5" s="1"/>
  <c r="Q217" i="5" s="1"/>
  <c r="H116" i="7"/>
  <c r="B216" i="5" s="1"/>
  <c r="Q216" i="5" s="1"/>
  <c r="H115" i="7"/>
  <c r="B215" i="5" s="1"/>
  <c r="Q215" i="5" s="1"/>
  <c r="H114" i="7"/>
  <c r="B214" i="5" s="1"/>
  <c r="Q214" i="5" s="1"/>
  <c r="H113" i="7"/>
  <c r="B213" i="5" s="1"/>
  <c r="Q213" i="5" s="1"/>
  <c r="H112" i="7"/>
  <c r="N223" i="5" l="1"/>
  <c r="F223" i="5"/>
  <c r="P223" i="5"/>
  <c r="M223" i="5"/>
  <c r="A223" i="5"/>
  <c r="O223" i="5"/>
  <c r="G223" i="5"/>
  <c r="Q223" i="5"/>
  <c r="R223" i="5"/>
  <c r="H223" i="5"/>
  <c r="H221" i="5"/>
  <c r="G221" i="5"/>
  <c r="O221" i="5"/>
  <c r="A221" i="5"/>
  <c r="R221" i="5"/>
  <c r="N221" i="5"/>
  <c r="M221" i="5"/>
  <c r="P221" i="5"/>
  <c r="F221" i="5"/>
  <c r="Q221" i="5"/>
  <c r="A122" i="5"/>
  <c r="R122" i="5"/>
  <c r="F122" i="5"/>
  <c r="P122" i="5"/>
  <c r="H122" i="5"/>
  <c r="Q122" i="5"/>
  <c r="O122" i="5"/>
  <c r="G122" i="5"/>
  <c r="N122" i="5"/>
  <c r="M122" i="5"/>
  <c r="A49" i="5"/>
  <c r="N49" i="5"/>
  <c r="F49" i="5"/>
  <c r="H49" i="5"/>
  <c r="G49" i="5"/>
  <c r="M49" i="5"/>
  <c r="R49" i="5"/>
  <c r="Q49" i="5"/>
  <c r="P49" i="5"/>
  <c r="O49" i="5"/>
  <c r="H143" i="7"/>
  <c r="H118" i="7"/>
  <c r="B207" i="5"/>
  <c r="Q207" i="5" s="1"/>
  <c r="H108" i="7"/>
  <c r="A20" i="5"/>
  <c r="Q20" i="5"/>
  <c r="A21" i="5"/>
  <c r="Q21" i="5"/>
  <c r="A6" i="5"/>
  <c r="Q6" i="5"/>
  <c r="B212" i="5"/>
  <c r="Q212" i="5" s="1"/>
  <c r="B228" i="5"/>
  <c r="R228" i="5" s="1"/>
  <c r="B81" i="5"/>
  <c r="B79" i="5"/>
  <c r="B82" i="5"/>
  <c r="Q82" i="5" s="1"/>
  <c r="B80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77" i="5"/>
  <c r="H177" i="5"/>
  <c r="G177" i="5"/>
  <c r="N177" i="5"/>
  <c r="O177" i="5"/>
  <c r="M177" i="5"/>
  <c r="R177" i="5"/>
  <c r="P177" i="5"/>
  <c r="F209" i="5"/>
  <c r="G209" i="5"/>
  <c r="H209" i="5"/>
  <c r="N209" i="5"/>
  <c r="R209" i="5"/>
  <c r="M209" i="5"/>
  <c r="O209" i="5"/>
  <c r="P209" i="5"/>
  <c r="F217" i="5"/>
  <c r="G217" i="5"/>
  <c r="H217" i="5"/>
  <c r="O217" i="5"/>
  <c r="P217" i="5"/>
  <c r="R217" i="5"/>
  <c r="M217" i="5"/>
  <c r="N217" i="5"/>
  <c r="A215" i="5"/>
  <c r="F215" i="5"/>
  <c r="G215" i="5"/>
  <c r="H215" i="5"/>
  <c r="N215" i="5"/>
  <c r="O215" i="5"/>
  <c r="M215" i="5"/>
  <c r="R215" i="5"/>
  <c r="P215" i="5"/>
  <c r="A213" i="5"/>
  <c r="F213" i="5"/>
  <c r="G213" i="5"/>
  <c r="H213" i="5"/>
  <c r="N213" i="5"/>
  <c r="O213" i="5"/>
  <c r="P213" i="5"/>
  <c r="R213" i="5"/>
  <c r="M213" i="5"/>
  <c r="A157" i="5"/>
  <c r="F157" i="5"/>
  <c r="G157" i="5"/>
  <c r="H157" i="5"/>
  <c r="M157" i="5"/>
  <c r="R157" i="5"/>
  <c r="N157" i="5"/>
  <c r="O157" i="5"/>
  <c r="P157" i="5"/>
  <c r="A165" i="5"/>
  <c r="F165" i="5"/>
  <c r="G165" i="5"/>
  <c r="H165" i="5"/>
  <c r="M165" i="5"/>
  <c r="P165" i="5"/>
  <c r="R165" i="5"/>
  <c r="N165" i="5"/>
  <c r="O165" i="5"/>
  <c r="A229" i="5"/>
  <c r="G229" i="5"/>
  <c r="F229" i="5"/>
  <c r="H229" i="5"/>
  <c r="P229" i="5"/>
  <c r="R229" i="5"/>
  <c r="O229" i="5"/>
  <c r="M229" i="5"/>
  <c r="N229" i="5"/>
  <c r="A208" i="5"/>
  <c r="F208" i="5"/>
  <c r="G208" i="5"/>
  <c r="H208" i="5"/>
  <c r="R208" i="5"/>
  <c r="N208" i="5"/>
  <c r="M208" i="5"/>
  <c r="O208" i="5"/>
  <c r="P208" i="5"/>
  <c r="F214" i="5"/>
  <c r="G214" i="5"/>
  <c r="H214" i="5"/>
  <c r="O214" i="5"/>
  <c r="P214" i="5"/>
  <c r="R214" i="5"/>
  <c r="M214" i="5"/>
  <c r="N214" i="5"/>
  <c r="G178" i="5"/>
  <c r="F178" i="5"/>
  <c r="H178" i="5"/>
  <c r="O178" i="5"/>
  <c r="M178" i="5"/>
  <c r="N178" i="5"/>
  <c r="P178" i="5"/>
  <c r="R178" i="5"/>
  <c r="F179" i="5"/>
  <c r="G179" i="5"/>
  <c r="H179" i="5"/>
  <c r="M179" i="5"/>
  <c r="N179" i="5"/>
  <c r="O179" i="5"/>
  <c r="P179" i="5"/>
  <c r="R179" i="5"/>
  <c r="F176" i="5"/>
  <c r="G176" i="5"/>
  <c r="H176" i="5"/>
  <c r="M176" i="5"/>
  <c r="P176" i="5"/>
  <c r="R176" i="5"/>
  <c r="O176" i="5"/>
  <c r="N176" i="5"/>
  <c r="F210" i="5"/>
  <c r="G210" i="5"/>
  <c r="H210" i="5"/>
  <c r="P210" i="5"/>
  <c r="N210" i="5"/>
  <c r="O210" i="5"/>
  <c r="R210" i="5"/>
  <c r="M210" i="5"/>
  <c r="F216" i="5"/>
  <c r="G216" i="5"/>
  <c r="H216" i="5"/>
  <c r="P216" i="5"/>
  <c r="M216" i="5"/>
  <c r="N216" i="5"/>
  <c r="O216" i="5"/>
  <c r="R216" i="5"/>
  <c r="A230" i="5"/>
  <c r="F230" i="5"/>
  <c r="G230" i="5"/>
  <c r="H230" i="5"/>
  <c r="M230" i="5"/>
  <c r="N230" i="5"/>
  <c r="O230" i="5"/>
  <c r="P230" i="5"/>
  <c r="R230" i="5"/>
  <c r="A216" i="5"/>
  <c r="A214" i="5"/>
  <c r="A217" i="5"/>
  <c r="A209" i="5"/>
  <c r="A210" i="5"/>
  <c r="A176" i="5"/>
  <c r="A177" i="5"/>
  <c r="A178" i="5"/>
  <c r="A179" i="5"/>
  <c r="N228" i="5" l="1"/>
  <c r="Q228" i="5"/>
  <c r="A81" i="5"/>
  <c r="Q81" i="5"/>
  <c r="F80" i="5"/>
  <c r="Q80" i="5"/>
  <c r="A79" i="5"/>
  <c r="Q79" i="5"/>
  <c r="M228" i="5"/>
  <c r="P228" i="5"/>
  <c r="F228" i="5"/>
  <c r="H228" i="5"/>
  <c r="A228" i="5"/>
  <c r="G228" i="5"/>
  <c r="O228" i="5"/>
  <c r="N80" i="5"/>
  <c r="R80" i="5"/>
  <c r="A80" i="5"/>
  <c r="O81" i="5"/>
  <c r="P81" i="5"/>
  <c r="N81" i="5"/>
  <c r="M81" i="5"/>
  <c r="P80" i="5"/>
  <c r="O80" i="5"/>
  <c r="M80" i="5"/>
  <c r="H81" i="5"/>
  <c r="P79" i="5"/>
  <c r="H80" i="5"/>
  <c r="G81" i="5"/>
  <c r="N79" i="5"/>
  <c r="G80" i="5"/>
  <c r="F81" i="5"/>
  <c r="M79" i="5"/>
  <c r="R81" i="5"/>
  <c r="G79" i="5"/>
  <c r="F79" i="5"/>
  <c r="O79" i="5"/>
  <c r="H79" i="5"/>
  <c r="O82" i="5"/>
  <c r="A82" i="5"/>
  <c r="P82" i="5"/>
  <c r="G82" i="5"/>
  <c r="H82" i="5"/>
  <c r="R82" i="5"/>
  <c r="M82" i="5"/>
  <c r="N82" i="5"/>
  <c r="F82" i="5"/>
  <c r="R79" i="5"/>
  <c r="B160" i="5"/>
  <c r="Q160" i="5" s="1"/>
  <c r="B159" i="5"/>
  <c r="Q159" i="5" s="1"/>
  <c r="B158" i="5"/>
  <c r="Q158" i="5" s="1"/>
  <c r="R160" i="5" l="1"/>
  <c r="N160" i="5"/>
  <c r="P160" i="5"/>
  <c r="G160" i="5"/>
  <c r="F160" i="5"/>
  <c r="H160" i="5"/>
  <c r="O160" i="5"/>
  <c r="A160" i="5"/>
  <c r="M160" i="5"/>
  <c r="G159" i="5"/>
  <c r="A159" i="5"/>
  <c r="F159" i="5"/>
  <c r="H159" i="5"/>
  <c r="P159" i="5"/>
  <c r="R159" i="5"/>
  <c r="M159" i="5"/>
  <c r="O159" i="5"/>
  <c r="N159" i="5"/>
  <c r="P158" i="5"/>
  <c r="F158" i="5"/>
  <c r="A158" i="5"/>
  <c r="G158" i="5"/>
  <c r="M158" i="5"/>
  <c r="H158" i="5"/>
  <c r="N158" i="5"/>
  <c r="O158" i="5"/>
  <c r="R158" i="5"/>
  <c r="B168" i="5"/>
  <c r="Q168" i="5" s="1"/>
  <c r="B167" i="5"/>
  <c r="Q167" i="5" s="1"/>
  <c r="B166" i="5"/>
  <c r="Q166" i="5" s="1"/>
  <c r="H13" i="7"/>
  <c r="B156" i="5" l="1"/>
  <c r="Q156" i="5" s="1"/>
  <c r="H168" i="5"/>
  <c r="O168" i="5"/>
  <c r="M168" i="5"/>
  <c r="N168" i="5"/>
  <c r="A168" i="5"/>
  <c r="P168" i="5"/>
  <c r="R168" i="5"/>
  <c r="G168" i="5"/>
  <c r="F168" i="5"/>
  <c r="R167" i="5"/>
  <c r="N167" i="5"/>
  <c r="O167" i="5"/>
  <c r="M167" i="5"/>
  <c r="F167" i="5"/>
  <c r="H167" i="5"/>
  <c r="A167" i="5"/>
  <c r="G167" i="5"/>
  <c r="P167" i="5"/>
  <c r="M166" i="5"/>
  <c r="A166" i="5"/>
  <c r="P166" i="5"/>
  <c r="F166" i="5"/>
  <c r="H166" i="5"/>
  <c r="O166" i="5"/>
  <c r="G166" i="5"/>
  <c r="N166" i="5"/>
  <c r="R166" i="5"/>
  <c r="H240" i="2"/>
  <c r="B154" i="5" s="1"/>
  <c r="H230" i="2"/>
  <c r="B144" i="5" s="1"/>
  <c r="H241" i="2"/>
  <c r="B155" i="5" s="1"/>
  <c r="H239" i="2"/>
  <c r="B153" i="5" s="1"/>
  <c r="H228" i="2"/>
  <c r="B142" i="5" s="1"/>
  <c r="H225" i="2"/>
  <c r="B139" i="5" s="1"/>
  <c r="H213" i="2"/>
  <c r="B131" i="5" s="1"/>
  <c r="H211" i="2"/>
  <c r="B129" i="5" s="1"/>
  <c r="H199" i="2"/>
  <c r="B117" i="5" s="1"/>
  <c r="H174" i="2"/>
  <c r="H173" i="2"/>
  <c r="H142" i="2"/>
  <c r="H143" i="2"/>
  <c r="H144" i="2"/>
  <c r="H148" i="2"/>
  <c r="H146" i="2"/>
  <c r="H134" i="2"/>
  <c r="H133" i="2"/>
  <c r="H132" i="2"/>
  <c r="H131" i="2"/>
  <c r="H142" i="5" l="1"/>
  <c r="M142" i="5"/>
  <c r="N142" i="5"/>
  <c r="O142" i="5"/>
  <c r="A142" i="5"/>
  <c r="P142" i="5"/>
  <c r="F142" i="5"/>
  <c r="R142" i="5"/>
  <c r="G142" i="5"/>
  <c r="Q142" i="5"/>
  <c r="A153" i="5"/>
  <c r="N153" i="5"/>
  <c r="P153" i="5"/>
  <c r="Q153" i="5"/>
  <c r="R153" i="5"/>
  <c r="G153" i="5"/>
  <c r="M153" i="5"/>
  <c r="F153" i="5"/>
  <c r="O153" i="5"/>
  <c r="H153" i="5"/>
  <c r="P144" i="5"/>
  <c r="Q144" i="5"/>
  <c r="O144" i="5"/>
  <c r="A144" i="5"/>
  <c r="R144" i="5"/>
  <c r="N144" i="5"/>
  <c r="H144" i="5"/>
  <c r="G144" i="5"/>
  <c r="F144" i="5"/>
  <c r="M144" i="5"/>
  <c r="H154" i="5"/>
  <c r="M154" i="5"/>
  <c r="N154" i="5"/>
  <c r="O154" i="5"/>
  <c r="R154" i="5"/>
  <c r="A154" i="5"/>
  <c r="P154" i="5"/>
  <c r="F154" i="5"/>
  <c r="G154" i="5"/>
  <c r="Q154" i="5"/>
  <c r="M139" i="5"/>
  <c r="Q139" i="5"/>
  <c r="R139" i="5"/>
  <c r="N139" i="5"/>
  <c r="H139" i="5"/>
  <c r="G139" i="5"/>
  <c r="O139" i="5"/>
  <c r="F139" i="5"/>
  <c r="A139" i="5"/>
  <c r="P139" i="5"/>
  <c r="Q155" i="5"/>
  <c r="G155" i="5"/>
  <c r="H155" i="5"/>
  <c r="F155" i="5"/>
  <c r="O155" i="5"/>
  <c r="P155" i="5"/>
  <c r="A155" i="5"/>
  <c r="M155" i="5"/>
  <c r="N155" i="5"/>
  <c r="R155" i="5"/>
  <c r="N129" i="5"/>
  <c r="O129" i="5"/>
  <c r="A129" i="5"/>
  <c r="H129" i="5"/>
  <c r="F129" i="5"/>
  <c r="M129" i="5"/>
  <c r="P129" i="5"/>
  <c r="G129" i="5"/>
  <c r="R129" i="5"/>
  <c r="Q129" i="5"/>
  <c r="M131" i="5"/>
  <c r="A131" i="5"/>
  <c r="G131" i="5"/>
  <c r="O131" i="5"/>
  <c r="P131" i="5"/>
  <c r="Q131" i="5"/>
  <c r="N131" i="5"/>
  <c r="R131" i="5"/>
  <c r="F131" i="5"/>
  <c r="H131" i="5"/>
  <c r="G117" i="5"/>
  <c r="F117" i="5"/>
  <c r="H117" i="5"/>
  <c r="O117" i="5"/>
  <c r="N117" i="5"/>
  <c r="Q117" i="5"/>
  <c r="M117" i="5"/>
  <c r="A117" i="5"/>
  <c r="P117" i="5"/>
  <c r="R117" i="5"/>
  <c r="A156" i="5"/>
  <c r="P156" i="5"/>
  <c r="F156" i="5"/>
  <c r="R156" i="5"/>
  <c r="M156" i="5"/>
  <c r="N156" i="5"/>
  <c r="G156" i="5"/>
  <c r="O156" i="5"/>
  <c r="H156" i="5"/>
  <c r="B66" i="5"/>
  <c r="Q66" i="5" s="1"/>
  <c r="B78" i="5"/>
  <c r="Q78" i="5" s="1"/>
  <c r="B74" i="5"/>
  <c r="Q74" i="5" s="1"/>
  <c r="B73" i="5"/>
  <c r="Q73" i="5" s="1"/>
  <c r="B67" i="5"/>
  <c r="Q67" i="5" s="1"/>
  <c r="B72" i="5"/>
  <c r="Q72" i="5" s="1"/>
  <c r="B68" i="5"/>
  <c r="Q68" i="5" s="1"/>
  <c r="B103" i="5"/>
  <c r="Q103" i="5" s="1"/>
  <c r="B104" i="5"/>
  <c r="Q104" i="5" s="1"/>
  <c r="B65" i="5"/>
  <c r="Q65" i="5" s="1"/>
  <c r="B76" i="5"/>
  <c r="Q76" i="5" s="1"/>
  <c r="H115" i="2"/>
  <c r="H118" i="2"/>
  <c r="H117" i="2"/>
  <c r="H116" i="2"/>
  <c r="H112" i="2"/>
  <c r="H114" i="2"/>
  <c r="B14" i="5"/>
  <c r="Q14" i="5" s="1"/>
  <c r="B15" i="5"/>
  <c r="Q15" i="5" s="1"/>
  <c r="B16" i="5"/>
  <c r="Q16" i="5" s="1"/>
  <c r="B18" i="5"/>
  <c r="Q18" i="5" s="1"/>
  <c r="B17" i="5"/>
  <c r="Q17" i="5" s="1"/>
  <c r="H119" i="2" l="1"/>
  <c r="B54" i="5"/>
  <c r="Q54" i="5" s="1"/>
  <c r="H74" i="5"/>
  <c r="R74" i="5"/>
  <c r="O74" i="5"/>
  <c r="P74" i="5"/>
  <c r="A74" i="5"/>
  <c r="M74" i="5"/>
  <c r="F74" i="5"/>
  <c r="G74" i="5"/>
  <c r="N74" i="5"/>
  <c r="B58" i="5"/>
  <c r="Q58" i="5" s="1"/>
  <c r="B59" i="5"/>
  <c r="Q59" i="5" s="1"/>
  <c r="N76" i="5"/>
  <c r="O76" i="5"/>
  <c r="R76" i="5"/>
  <c r="A76" i="5"/>
  <c r="H76" i="5"/>
  <c r="F76" i="5"/>
  <c r="G76" i="5"/>
  <c r="M76" i="5"/>
  <c r="P76" i="5"/>
  <c r="G103" i="5"/>
  <c r="N103" i="5"/>
  <c r="P103" i="5"/>
  <c r="R103" i="5"/>
  <c r="M103" i="5"/>
  <c r="A103" i="5"/>
  <c r="O103" i="5"/>
  <c r="F103" i="5"/>
  <c r="H103" i="5"/>
  <c r="M72" i="5"/>
  <c r="R72" i="5"/>
  <c r="P72" i="5"/>
  <c r="O72" i="5"/>
  <c r="A72" i="5"/>
  <c r="F72" i="5"/>
  <c r="H72" i="5"/>
  <c r="G72" i="5"/>
  <c r="N72" i="5"/>
  <c r="A73" i="5"/>
  <c r="R73" i="5"/>
  <c r="F73" i="5"/>
  <c r="H73" i="5"/>
  <c r="O73" i="5"/>
  <c r="M73" i="5"/>
  <c r="N73" i="5"/>
  <c r="P73" i="5"/>
  <c r="G73" i="5"/>
  <c r="B60" i="5"/>
  <c r="Q60" i="5" s="1"/>
  <c r="B57" i="5"/>
  <c r="Q57" i="5" s="1"/>
  <c r="R65" i="5"/>
  <c r="A65" i="5"/>
  <c r="F65" i="5"/>
  <c r="M65" i="5"/>
  <c r="N65" i="5"/>
  <c r="O65" i="5"/>
  <c r="H65" i="5"/>
  <c r="P65" i="5"/>
  <c r="G65" i="5"/>
  <c r="F68" i="5"/>
  <c r="G68" i="5"/>
  <c r="M68" i="5"/>
  <c r="R68" i="5"/>
  <c r="P68" i="5"/>
  <c r="O68" i="5"/>
  <c r="H68" i="5"/>
  <c r="N68" i="5"/>
  <c r="A68" i="5"/>
  <c r="P67" i="5"/>
  <c r="R67" i="5"/>
  <c r="N67" i="5"/>
  <c r="O67" i="5"/>
  <c r="F67" i="5"/>
  <c r="H67" i="5"/>
  <c r="G67" i="5"/>
  <c r="A67" i="5"/>
  <c r="M67" i="5"/>
  <c r="B37" i="5"/>
  <c r="Q37" i="5" s="1"/>
  <c r="B56" i="5"/>
  <c r="Q56" i="5" s="1"/>
  <c r="G104" i="5"/>
  <c r="H104" i="5"/>
  <c r="R104" i="5"/>
  <c r="N104" i="5"/>
  <c r="O104" i="5"/>
  <c r="A104" i="5"/>
  <c r="P104" i="5"/>
  <c r="F104" i="5"/>
  <c r="M104" i="5"/>
  <c r="M78" i="5"/>
  <c r="N78" i="5"/>
  <c r="A78" i="5"/>
  <c r="P78" i="5"/>
  <c r="F78" i="5"/>
  <c r="G78" i="5"/>
  <c r="R78" i="5"/>
  <c r="H78" i="5"/>
  <c r="O78" i="5"/>
  <c r="F66" i="5"/>
  <c r="G66" i="5"/>
  <c r="P66" i="5"/>
  <c r="O66" i="5"/>
  <c r="N66" i="5"/>
  <c r="M66" i="5"/>
  <c r="H66" i="5"/>
  <c r="A66" i="5"/>
  <c r="R66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6" i="2"/>
  <c r="H231" i="2"/>
  <c r="B145" i="5" s="1"/>
  <c r="H226" i="2"/>
  <c r="B140" i="5" s="1"/>
  <c r="H223" i="2"/>
  <c r="B137" i="5" s="1"/>
  <c r="H227" i="2"/>
  <c r="B141" i="5" s="1"/>
  <c r="H229" i="2"/>
  <c r="B143" i="5" s="1"/>
  <c r="H224" i="2"/>
  <c r="B138" i="5" s="1"/>
  <c r="H220" i="2"/>
  <c r="B134" i="5" s="1"/>
  <c r="H234" i="2"/>
  <c r="B148" i="5" s="1"/>
  <c r="H233" i="2"/>
  <c r="B147" i="5" s="1"/>
  <c r="H210" i="2"/>
  <c r="B128" i="5" s="1"/>
  <c r="H212" i="2"/>
  <c r="B130" i="5" s="1"/>
  <c r="H203" i="2"/>
  <c r="B121" i="5" s="1"/>
  <c r="H202" i="2"/>
  <c r="B120" i="5" s="1"/>
  <c r="H201" i="2"/>
  <c r="B119" i="5" s="1"/>
  <c r="H200" i="2"/>
  <c r="B118" i="5" s="1"/>
  <c r="H137" i="5" l="1"/>
  <c r="P137" i="5"/>
  <c r="A137" i="5"/>
  <c r="O137" i="5"/>
  <c r="R137" i="5"/>
  <c r="N137" i="5"/>
  <c r="Q137" i="5"/>
  <c r="F137" i="5"/>
  <c r="M137" i="5"/>
  <c r="G137" i="5"/>
  <c r="P145" i="5"/>
  <c r="Q145" i="5"/>
  <c r="H145" i="5"/>
  <c r="R145" i="5"/>
  <c r="G145" i="5"/>
  <c r="O145" i="5"/>
  <c r="N145" i="5"/>
  <c r="F145" i="5"/>
  <c r="A145" i="5"/>
  <c r="M145" i="5"/>
  <c r="Q138" i="5"/>
  <c r="H138" i="5"/>
  <c r="P138" i="5"/>
  <c r="G138" i="5"/>
  <c r="R138" i="5"/>
  <c r="O138" i="5"/>
  <c r="N138" i="5"/>
  <c r="F138" i="5"/>
  <c r="M138" i="5"/>
  <c r="A138" i="5"/>
  <c r="A141" i="5"/>
  <c r="N141" i="5"/>
  <c r="P141" i="5"/>
  <c r="R141" i="5"/>
  <c r="G141" i="5"/>
  <c r="M141" i="5"/>
  <c r="F141" i="5"/>
  <c r="H141" i="5"/>
  <c r="Q141" i="5"/>
  <c r="O141" i="5"/>
  <c r="F140" i="5"/>
  <c r="P140" i="5"/>
  <c r="Q140" i="5"/>
  <c r="R140" i="5"/>
  <c r="M140" i="5"/>
  <c r="N140" i="5"/>
  <c r="H140" i="5"/>
  <c r="O140" i="5"/>
  <c r="A140" i="5"/>
  <c r="G140" i="5"/>
  <c r="G147" i="5"/>
  <c r="A147" i="5"/>
  <c r="P147" i="5"/>
  <c r="Q147" i="5"/>
  <c r="R147" i="5"/>
  <c r="M147" i="5"/>
  <c r="N147" i="5"/>
  <c r="O147" i="5"/>
  <c r="F147" i="5"/>
  <c r="H147" i="5"/>
  <c r="M148" i="5"/>
  <c r="N148" i="5"/>
  <c r="F148" i="5"/>
  <c r="A148" i="5"/>
  <c r="O148" i="5"/>
  <c r="R148" i="5"/>
  <c r="G148" i="5"/>
  <c r="H148" i="5"/>
  <c r="P148" i="5"/>
  <c r="Q148" i="5"/>
  <c r="Q143" i="5"/>
  <c r="H143" i="5"/>
  <c r="M143" i="5"/>
  <c r="F143" i="5"/>
  <c r="N143" i="5"/>
  <c r="P143" i="5"/>
  <c r="G143" i="5"/>
  <c r="A143" i="5"/>
  <c r="O143" i="5"/>
  <c r="R143" i="5"/>
  <c r="A118" i="5"/>
  <c r="O118" i="5"/>
  <c r="F118" i="5"/>
  <c r="G118" i="5"/>
  <c r="H118" i="5"/>
  <c r="R118" i="5"/>
  <c r="N118" i="5"/>
  <c r="P118" i="5"/>
  <c r="Q118" i="5"/>
  <c r="M118" i="5"/>
  <c r="R119" i="5"/>
  <c r="A119" i="5"/>
  <c r="G119" i="5"/>
  <c r="P119" i="5"/>
  <c r="Q119" i="5"/>
  <c r="H119" i="5"/>
  <c r="N119" i="5"/>
  <c r="M119" i="5"/>
  <c r="O119" i="5"/>
  <c r="F119" i="5"/>
  <c r="M120" i="5"/>
  <c r="Q120" i="5"/>
  <c r="A120" i="5"/>
  <c r="P120" i="5"/>
  <c r="N120" i="5"/>
  <c r="F120" i="5"/>
  <c r="O120" i="5"/>
  <c r="H120" i="5"/>
  <c r="G120" i="5"/>
  <c r="R120" i="5"/>
  <c r="F121" i="5"/>
  <c r="N121" i="5"/>
  <c r="P121" i="5"/>
  <c r="R121" i="5"/>
  <c r="M121" i="5"/>
  <c r="O121" i="5"/>
  <c r="H121" i="5"/>
  <c r="A121" i="5"/>
  <c r="Q121" i="5"/>
  <c r="G121" i="5"/>
  <c r="H130" i="5"/>
  <c r="R130" i="5"/>
  <c r="G130" i="5"/>
  <c r="Q130" i="5"/>
  <c r="M130" i="5"/>
  <c r="N130" i="5"/>
  <c r="F130" i="5"/>
  <c r="O130" i="5"/>
  <c r="A130" i="5"/>
  <c r="P130" i="5"/>
  <c r="A128" i="5"/>
  <c r="G128" i="5"/>
  <c r="H128" i="5"/>
  <c r="F128" i="5"/>
  <c r="N128" i="5"/>
  <c r="Q128" i="5"/>
  <c r="P128" i="5"/>
  <c r="O128" i="5"/>
  <c r="M128" i="5"/>
  <c r="R128" i="5"/>
  <c r="A134" i="5"/>
  <c r="M134" i="5"/>
  <c r="N134" i="5"/>
  <c r="P134" i="5"/>
  <c r="Q134" i="5"/>
  <c r="R134" i="5"/>
  <c r="H134" i="5"/>
  <c r="G134" i="5"/>
  <c r="O134" i="5"/>
  <c r="F134" i="5"/>
  <c r="H216" i="2"/>
  <c r="H242" i="2"/>
  <c r="H58" i="5"/>
  <c r="M58" i="5"/>
  <c r="O58" i="5"/>
  <c r="P58" i="5"/>
  <c r="R58" i="5"/>
  <c r="F58" i="5"/>
  <c r="G58" i="5"/>
  <c r="A58" i="5"/>
  <c r="N58" i="5"/>
  <c r="O59" i="5"/>
  <c r="P59" i="5"/>
  <c r="M59" i="5"/>
  <c r="N59" i="5"/>
  <c r="F59" i="5"/>
  <c r="G59" i="5"/>
  <c r="H59" i="5"/>
  <c r="R59" i="5"/>
  <c r="A59" i="5"/>
  <c r="G57" i="5"/>
  <c r="H57" i="5"/>
  <c r="O57" i="5"/>
  <c r="P57" i="5"/>
  <c r="N57" i="5"/>
  <c r="A57" i="5"/>
  <c r="M57" i="5"/>
  <c r="F57" i="5"/>
  <c r="R57" i="5"/>
  <c r="R13" i="5"/>
  <c r="H13" i="5"/>
  <c r="G13" i="5"/>
  <c r="M13" i="5"/>
  <c r="F13" i="5"/>
  <c r="O13" i="5"/>
  <c r="P13" i="5"/>
  <c r="N13" i="5"/>
  <c r="H193" i="2" l="1"/>
  <c r="B115" i="5" s="1"/>
  <c r="H192" i="2"/>
  <c r="B114" i="5" s="1"/>
  <c r="R114" i="5" l="1"/>
  <c r="G114" i="5"/>
  <c r="H114" i="5"/>
  <c r="Q114" i="5"/>
  <c r="F114" i="5"/>
  <c r="M114" i="5"/>
  <c r="A114" i="5"/>
  <c r="P114" i="5"/>
  <c r="N114" i="5"/>
  <c r="O114" i="5"/>
  <c r="R115" i="5"/>
  <c r="Q115" i="5"/>
  <c r="P115" i="5"/>
  <c r="G115" i="5"/>
  <c r="F115" i="5"/>
  <c r="O115" i="5"/>
  <c r="H115" i="5"/>
  <c r="A115" i="5"/>
  <c r="N115" i="5"/>
  <c r="M115" i="5"/>
  <c r="B43" i="5"/>
  <c r="R43" i="5" l="1"/>
  <c r="Q43" i="5"/>
  <c r="G43" i="5"/>
  <c r="F43" i="5"/>
  <c r="A43" i="5"/>
  <c r="M43" i="5"/>
  <c r="P43" i="5"/>
  <c r="H43" i="5"/>
  <c r="O43" i="5"/>
  <c r="N43" i="5"/>
  <c r="H172" i="2"/>
  <c r="H123" i="7"/>
  <c r="B219" i="5" s="1"/>
  <c r="H122" i="7"/>
  <c r="H135" i="2"/>
  <c r="H136" i="2"/>
  <c r="H89" i="7"/>
  <c r="H76" i="7"/>
  <c r="B196" i="5" s="1"/>
  <c r="Q196" i="5" s="1"/>
  <c r="H63" i="7"/>
  <c r="B188" i="5"/>
  <c r="Q188" i="5" s="1"/>
  <c r="A219" i="5" l="1"/>
  <c r="F219" i="5"/>
  <c r="P219" i="5"/>
  <c r="R219" i="5"/>
  <c r="N219" i="5"/>
  <c r="O219" i="5"/>
  <c r="H219" i="5"/>
  <c r="G219" i="5"/>
  <c r="Q219" i="5"/>
  <c r="M219" i="5"/>
  <c r="H125" i="7"/>
  <c r="B201" i="5"/>
  <c r="Q201" i="5" s="1"/>
  <c r="B189" i="5"/>
  <c r="Q189" i="5" s="1"/>
  <c r="B187" i="5"/>
  <c r="Q187" i="5" s="1"/>
  <c r="H59" i="7"/>
  <c r="B184" i="5"/>
  <c r="Q184" i="5" s="1"/>
  <c r="H137" i="2"/>
  <c r="B218" i="5"/>
  <c r="Q218" i="5" s="1"/>
  <c r="B70" i="5"/>
  <c r="B69" i="5"/>
  <c r="Q69" i="5" s="1"/>
  <c r="B39" i="5"/>
  <c r="B102" i="5"/>
  <c r="Q102" i="5" s="1"/>
  <c r="B40" i="5"/>
  <c r="F212" i="5"/>
  <c r="G212" i="5"/>
  <c r="H212" i="5"/>
  <c r="M212" i="5"/>
  <c r="N212" i="5"/>
  <c r="O212" i="5"/>
  <c r="R212" i="5"/>
  <c r="P212" i="5"/>
  <c r="F196" i="5"/>
  <c r="G196" i="5"/>
  <c r="H196" i="5"/>
  <c r="R196" i="5"/>
  <c r="M196" i="5"/>
  <c r="N196" i="5"/>
  <c r="O196" i="5"/>
  <c r="P196" i="5"/>
  <c r="F163" i="5"/>
  <c r="G163" i="5"/>
  <c r="H163" i="5"/>
  <c r="M163" i="5"/>
  <c r="N163" i="5"/>
  <c r="R163" i="5"/>
  <c r="O163" i="5"/>
  <c r="P163" i="5"/>
  <c r="F162" i="5"/>
  <c r="G162" i="5"/>
  <c r="H162" i="5"/>
  <c r="P162" i="5"/>
  <c r="R162" i="5"/>
  <c r="M162" i="5"/>
  <c r="N162" i="5"/>
  <c r="O162" i="5"/>
  <c r="F60" i="5"/>
  <c r="G60" i="5"/>
  <c r="H60" i="5"/>
  <c r="R60" i="5"/>
  <c r="M60" i="5"/>
  <c r="N60" i="5"/>
  <c r="O60" i="5"/>
  <c r="P60" i="5"/>
  <c r="F188" i="5"/>
  <c r="H188" i="5"/>
  <c r="G188" i="5"/>
  <c r="P188" i="5"/>
  <c r="R188" i="5"/>
  <c r="O188" i="5"/>
  <c r="M188" i="5"/>
  <c r="N188" i="5"/>
  <c r="A162" i="5"/>
  <c r="A188" i="5"/>
  <c r="A212" i="5"/>
  <c r="A196" i="5"/>
  <c r="A163" i="5"/>
  <c r="A34" i="5"/>
  <c r="A60" i="5"/>
  <c r="M189" i="5" l="1"/>
  <c r="A201" i="5"/>
  <c r="R189" i="5"/>
  <c r="H201" i="5"/>
  <c r="F201" i="5"/>
  <c r="P189" i="5"/>
  <c r="H189" i="5"/>
  <c r="G187" i="5"/>
  <c r="O189" i="5"/>
  <c r="N187" i="5"/>
  <c r="N189" i="5"/>
  <c r="M201" i="5"/>
  <c r="G201" i="5"/>
  <c r="F189" i="5"/>
  <c r="O201" i="5"/>
  <c r="N201" i="5"/>
  <c r="A187" i="5"/>
  <c r="M187" i="5"/>
  <c r="O187" i="5"/>
  <c r="R187" i="5"/>
  <c r="P187" i="5"/>
  <c r="R201" i="5"/>
  <c r="P201" i="5"/>
  <c r="G189" i="5"/>
  <c r="A189" i="5"/>
  <c r="H187" i="5"/>
  <c r="F187" i="5"/>
  <c r="A184" i="5"/>
  <c r="O184" i="5"/>
  <c r="N184" i="5"/>
  <c r="R184" i="5"/>
  <c r="P184" i="5"/>
  <c r="H184" i="5"/>
  <c r="G184" i="5"/>
  <c r="F184" i="5"/>
  <c r="M184" i="5"/>
  <c r="O40" i="5"/>
  <c r="Q40" i="5"/>
  <c r="N39" i="5"/>
  <c r="Q39" i="5"/>
  <c r="O70" i="5"/>
  <c r="Q70" i="5"/>
  <c r="N70" i="5"/>
  <c r="M70" i="5"/>
  <c r="G70" i="5"/>
  <c r="A70" i="5"/>
  <c r="F70" i="5"/>
  <c r="A40" i="5"/>
  <c r="H70" i="5"/>
  <c r="H40" i="5"/>
  <c r="M39" i="5"/>
  <c r="N40" i="5"/>
  <c r="R39" i="5"/>
  <c r="R70" i="5"/>
  <c r="F39" i="5"/>
  <c r="F40" i="5"/>
  <c r="H39" i="5"/>
  <c r="F102" i="5"/>
  <c r="G102" i="5"/>
  <c r="H102" i="5"/>
  <c r="M102" i="5"/>
  <c r="N102" i="5"/>
  <c r="O102" i="5"/>
  <c r="A102" i="5"/>
  <c r="P102" i="5"/>
  <c r="R102" i="5"/>
  <c r="G40" i="5"/>
  <c r="M40" i="5"/>
  <c r="P40" i="5"/>
  <c r="P70" i="5"/>
  <c r="G39" i="5"/>
  <c r="R40" i="5"/>
  <c r="P39" i="5"/>
  <c r="A39" i="5"/>
  <c r="O39" i="5"/>
  <c r="G207" i="5"/>
  <c r="F207" i="5"/>
  <c r="H207" i="5"/>
  <c r="N207" i="5"/>
  <c r="O207" i="5"/>
  <c r="P207" i="5"/>
  <c r="R207" i="5"/>
  <c r="M207" i="5"/>
  <c r="F69" i="5"/>
  <c r="G69" i="5"/>
  <c r="M69" i="5"/>
  <c r="N69" i="5"/>
  <c r="O69" i="5"/>
  <c r="H69" i="5"/>
  <c r="P69" i="5"/>
  <c r="R69" i="5"/>
  <c r="F161" i="5"/>
  <c r="G161" i="5"/>
  <c r="H161" i="5"/>
  <c r="N161" i="5"/>
  <c r="O161" i="5"/>
  <c r="M161" i="5"/>
  <c r="P161" i="5"/>
  <c r="R161" i="5"/>
  <c r="F218" i="5"/>
  <c r="G218" i="5"/>
  <c r="H218" i="5"/>
  <c r="P218" i="5"/>
  <c r="O218" i="5"/>
  <c r="R218" i="5"/>
  <c r="M218" i="5"/>
  <c r="N218" i="5"/>
  <c r="A69" i="5"/>
  <c r="A218" i="5"/>
  <c r="A161" i="5"/>
  <c r="A207" i="5"/>
  <c r="H64" i="7"/>
  <c r="H83" i="7"/>
  <c r="B199" i="5" s="1"/>
  <c r="Q199" i="5" s="1"/>
  <c r="H82" i="7"/>
  <c r="H101" i="2"/>
  <c r="H84" i="7" l="1"/>
  <c r="B190" i="5"/>
  <c r="Q190" i="5" s="1"/>
  <c r="H68" i="7"/>
  <c r="B198" i="5"/>
  <c r="B51" i="5"/>
  <c r="F199" i="5"/>
  <c r="H199" i="5"/>
  <c r="G199" i="5"/>
  <c r="P199" i="5"/>
  <c r="R199" i="5"/>
  <c r="N199" i="5"/>
  <c r="O199" i="5"/>
  <c r="M199" i="5"/>
  <c r="A199" i="5"/>
  <c r="A190" i="5" l="1"/>
  <c r="R190" i="5"/>
  <c r="P190" i="5"/>
  <c r="H190" i="5"/>
  <c r="N190" i="5"/>
  <c r="O190" i="5"/>
  <c r="M190" i="5"/>
  <c r="G190" i="5"/>
  <c r="F190" i="5"/>
  <c r="N198" i="5"/>
  <c r="Q198" i="5"/>
  <c r="P51" i="5"/>
  <c r="Q51" i="5"/>
  <c r="A198" i="5"/>
  <c r="F198" i="5"/>
  <c r="P198" i="5"/>
  <c r="M198" i="5"/>
  <c r="R198" i="5"/>
  <c r="O198" i="5"/>
  <c r="H198" i="5"/>
  <c r="G198" i="5"/>
  <c r="A51" i="5"/>
  <c r="R51" i="5"/>
  <c r="M51" i="5"/>
  <c r="N51" i="5"/>
  <c r="O51" i="5"/>
  <c r="H51" i="5"/>
  <c r="G51" i="5"/>
  <c r="F51" i="5"/>
  <c r="F169" i="5"/>
  <c r="G169" i="5"/>
  <c r="H169" i="5"/>
  <c r="N169" i="5"/>
  <c r="O169" i="5"/>
  <c r="M169" i="5"/>
  <c r="P169" i="5"/>
  <c r="R169" i="5"/>
  <c r="A169" i="5"/>
  <c r="H133" i="7"/>
  <c r="B225" i="5" s="1"/>
  <c r="H130" i="7"/>
  <c r="B222" i="5" s="1"/>
  <c r="H90" i="7"/>
  <c r="H88" i="7"/>
  <c r="B200" i="5" s="1"/>
  <c r="Q200" i="5" s="1"/>
  <c r="H77" i="7"/>
  <c r="B197" i="5" s="1"/>
  <c r="Q197" i="5" s="1"/>
  <c r="H75" i="7"/>
  <c r="B195" i="5" s="1"/>
  <c r="Q195" i="5" s="1"/>
  <c r="H74" i="7"/>
  <c r="H98" i="7"/>
  <c r="B206" i="5" s="1"/>
  <c r="Q206" i="5" s="1"/>
  <c r="H97" i="7"/>
  <c r="B205" i="5" s="1"/>
  <c r="Q205" i="5" s="1"/>
  <c r="H96" i="7"/>
  <c r="B204" i="5" s="1"/>
  <c r="Q204" i="5" s="1"/>
  <c r="H95" i="7"/>
  <c r="B186" i="5"/>
  <c r="Q186" i="5" s="1"/>
  <c r="H154" i="2"/>
  <c r="H157" i="2"/>
  <c r="H158" i="2"/>
  <c r="H162" i="2"/>
  <c r="H161" i="2"/>
  <c r="H160" i="2"/>
  <c r="H155" i="2"/>
  <c r="H156" i="2"/>
  <c r="H153" i="2"/>
  <c r="H190" i="2"/>
  <c r="B112" i="5" s="1"/>
  <c r="H189" i="2"/>
  <c r="H191" i="2"/>
  <c r="B113" i="5" s="1"/>
  <c r="H107" i="2"/>
  <c r="H106" i="2"/>
  <c r="H94" i="2"/>
  <c r="H93" i="2"/>
  <c r="H77" i="2"/>
  <c r="B3" i="5"/>
  <c r="Q3" i="5" s="1"/>
  <c r="B2" i="5"/>
  <c r="H171" i="2"/>
  <c r="H170" i="2"/>
  <c r="H169" i="2"/>
  <c r="H168" i="2"/>
  <c r="H167" i="2"/>
  <c r="H166" i="2"/>
  <c r="H165" i="2"/>
  <c r="H164" i="2"/>
  <c r="H163" i="2"/>
  <c r="H159" i="2"/>
  <c r="H147" i="2"/>
  <c r="H145" i="2"/>
  <c r="H141" i="2"/>
  <c r="R225" i="5" l="1"/>
  <c r="M225" i="5"/>
  <c r="A225" i="5"/>
  <c r="F225" i="5"/>
  <c r="P225" i="5"/>
  <c r="O225" i="5"/>
  <c r="Q225" i="5"/>
  <c r="G225" i="5"/>
  <c r="N225" i="5"/>
  <c r="H225" i="5"/>
  <c r="A222" i="5"/>
  <c r="M222" i="5"/>
  <c r="P222" i="5"/>
  <c r="Q222" i="5"/>
  <c r="N222" i="5"/>
  <c r="G222" i="5"/>
  <c r="F222" i="5"/>
  <c r="R222" i="5"/>
  <c r="H222" i="5"/>
  <c r="O222" i="5"/>
  <c r="H136" i="7"/>
  <c r="H113" i="5"/>
  <c r="Q113" i="5"/>
  <c r="R113" i="5"/>
  <c r="F113" i="5"/>
  <c r="O113" i="5"/>
  <c r="P113" i="5"/>
  <c r="A113" i="5"/>
  <c r="G113" i="5"/>
  <c r="M113" i="5"/>
  <c r="N113" i="5"/>
  <c r="A112" i="5"/>
  <c r="O112" i="5"/>
  <c r="F112" i="5"/>
  <c r="G112" i="5"/>
  <c r="P112" i="5"/>
  <c r="Q112" i="5"/>
  <c r="R112" i="5"/>
  <c r="H112" i="5"/>
  <c r="M112" i="5"/>
  <c r="N112" i="5"/>
  <c r="H96" i="2"/>
  <c r="H78" i="7"/>
  <c r="B203" i="5"/>
  <c r="Q203" i="5" s="1"/>
  <c r="H99" i="7"/>
  <c r="B202" i="5"/>
  <c r="Q202" i="5" s="1"/>
  <c r="H91" i="7"/>
  <c r="B185" i="5"/>
  <c r="Q185" i="5" s="1"/>
  <c r="H53" i="7"/>
  <c r="H175" i="2"/>
  <c r="A2" i="5"/>
  <c r="Q2" i="5"/>
  <c r="H194" i="2"/>
  <c r="H108" i="2"/>
  <c r="B194" i="5"/>
  <c r="Q194" i="5" s="1"/>
  <c r="A171" i="5"/>
  <c r="A170" i="5"/>
  <c r="B100" i="5"/>
  <c r="Q100" i="5" s="1"/>
  <c r="B91" i="5"/>
  <c r="Q91" i="5" s="1"/>
  <c r="B101" i="5"/>
  <c r="Q101" i="5" s="1"/>
  <c r="B111" i="5"/>
  <c r="Q111" i="5" s="1"/>
  <c r="B92" i="5"/>
  <c r="Q92" i="5" s="1"/>
  <c r="B94" i="5"/>
  <c r="Q94" i="5" s="1"/>
  <c r="B41" i="5"/>
  <c r="B88" i="5"/>
  <c r="Q88" i="5" s="1"/>
  <c r="B89" i="5"/>
  <c r="Q89" i="5" s="1"/>
  <c r="B42" i="5"/>
  <c r="B87" i="5"/>
  <c r="Q87" i="5" s="1"/>
  <c r="P2" i="5"/>
  <c r="R2" i="5"/>
  <c r="B48" i="5"/>
  <c r="B84" i="5"/>
  <c r="Q84" i="5" s="1"/>
  <c r="B86" i="5"/>
  <c r="Q86" i="5" s="1"/>
  <c r="B44" i="5"/>
  <c r="B93" i="5"/>
  <c r="Q93" i="5" s="1"/>
  <c r="B95" i="5"/>
  <c r="Q95" i="5" s="1"/>
  <c r="B47" i="5"/>
  <c r="Q47" i="5" s="1"/>
  <c r="B96" i="5"/>
  <c r="Q96" i="5" s="1"/>
  <c r="B85" i="5"/>
  <c r="Q85" i="5" s="1"/>
  <c r="B83" i="5"/>
  <c r="Q83" i="5" s="1"/>
  <c r="B71" i="5"/>
  <c r="B97" i="5"/>
  <c r="Q97" i="5" s="1"/>
  <c r="B38" i="5"/>
  <c r="Q38" i="5" s="1"/>
  <c r="B52" i="5"/>
  <c r="B75" i="5"/>
  <c r="Q75" i="5" s="1"/>
  <c r="B98" i="5"/>
  <c r="Q98" i="5" s="1"/>
  <c r="B46" i="5"/>
  <c r="B53" i="5"/>
  <c r="B77" i="5"/>
  <c r="Q77" i="5" s="1"/>
  <c r="B99" i="5"/>
  <c r="Q99" i="5" s="1"/>
  <c r="B45" i="5"/>
  <c r="B90" i="5"/>
  <c r="Q90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197" i="5"/>
  <c r="G197" i="5"/>
  <c r="H197" i="5"/>
  <c r="M197" i="5"/>
  <c r="P197" i="5"/>
  <c r="R197" i="5"/>
  <c r="N197" i="5"/>
  <c r="O197" i="5"/>
  <c r="G56" i="5"/>
  <c r="H56" i="5"/>
  <c r="F56" i="5"/>
  <c r="O56" i="5"/>
  <c r="M56" i="5"/>
  <c r="N56" i="5"/>
  <c r="P56" i="5"/>
  <c r="R56" i="5"/>
  <c r="F204" i="5"/>
  <c r="G204" i="5"/>
  <c r="H204" i="5"/>
  <c r="P204" i="5"/>
  <c r="R204" i="5"/>
  <c r="M204" i="5"/>
  <c r="N204" i="5"/>
  <c r="O204" i="5"/>
  <c r="F54" i="5"/>
  <c r="G54" i="5"/>
  <c r="H54" i="5"/>
  <c r="M54" i="5"/>
  <c r="N54" i="5"/>
  <c r="O54" i="5"/>
  <c r="P54" i="5"/>
  <c r="R54" i="5"/>
  <c r="G200" i="5"/>
  <c r="F200" i="5"/>
  <c r="H200" i="5"/>
  <c r="M200" i="5"/>
  <c r="N200" i="5"/>
  <c r="O200" i="5"/>
  <c r="P200" i="5"/>
  <c r="R200" i="5"/>
  <c r="F186" i="5"/>
  <c r="G186" i="5"/>
  <c r="H186" i="5"/>
  <c r="M186" i="5"/>
  <c r="N186" i="5"/>
  <c r="O186" i="5"/>
  <c r="P186" i="5"/>
  <c r="R186" i="5"/>
  <c r="F206" i="5"/>
  <c r="G206" i="5"/>
  <c r="H206" i="5"/>
  <c r="N206" i="5"/>
  <c r="O206" i="5"/>
  <c r="P206" i="5"/>
  <c r="R206" i="5"/>
  <c r="M206" i="5"/>
  <c r="F205" i="5"/>
  <c r="G205" i="5"/>
  <c r="H205" i="5"/>
  <c r="M205" i="5"/>
  <c r="R205" i="5"/>
  <c r="N205" i="5"/>
  <c r="O205" i="5"/>
  <c r="P205" i="5"/>
  <c r="F195" i="5"/>
  <c r="G195" i="5"/>
  <c r="H195" i="5"/>
  <c r="P195" i="5"/>
  <c r="R195" i="5"/>
  <c r="M195" i="5"/>
  <c r="O195" i="5"/>
  <c r="N195" i="5"/>
  <c r="A3" i="5"/>
  <c r="A206" i="5"/>
  <c r="A205" i="5"/>
  <c r="A204" i="5"/>
  <c r="A200" i="5"/>
  <c r="A197" i="5"/>
  <c r="A195" i="5"/>
  <c r="A186" i="5"/>
  <c r="A56" i="5"/>
  <c r="A54" i="5"/>
  <c r="H72" i="2"/>
  <c r="A29" i="5"/>
  <c r="A23" i="5"/>
  <c r="H89" i="2"/>
  <c r="A10" i="5"/>
  <c r="A7" i="5"/>
  <c r="A13" i="5"/>
  <c r="A14" i="5"/>
  <c r="A15" i="5"/>
  <c r="N203" i="5" l="1"/>
  <c r="M203" i="5"/>
  <c r="R203" i="5"/>
  <c r="A203" i="5"/>
  <c r="P203" i="5"/>
  <c r="F203" i="5"/>
  <c r="H203" i="5"/>
  <c r="G203" i="5"/>
  <c r="P202" i="5"/>
  <c r="A202" i="5"/>
  <c r="O203" i="5"/>
  <c r="H146" i="7"/>
  <c r="R202" i="5"/>
  <c r="M202" i="5"/>
  <c r="H202" i="5"/>
  <c r="G202" i="5"/>
  <c r="F202" i="5"/>
  <c r="O202" i="5"/>
  <c r="N185" i="5"/>
  <c r="H185" i="5"/>
  <c r="M185" i="5"/>
  <c r="R185" i="5"/>
  <c r="G185" i="5"/>
  <c r="O185" i="5"/>
  <c r="A185" i="5"/>
  <c r="P185" i="5"/>
  <c r="F185" i="5"/>
  <c r="N202" i="5"/>
  <c r="G42" i="5"/>
  <c r="Q42" i="5"/>
  <c r="N41" i="5"/>
  <c r="Q41" i="5"/>
  <c r="M48" i="5"/>
  <c r="Q48" i="5"/>
  <c r="O52" i="5"/>
  <c r="Q52" i="5"/>
  <c r="A71" i="5"/>
  <c r="Q71" i="5"/>
  <c r="R45" i="5"/>
  <c r="Q45" i="5"/>
  <c r="P53" i="5"/>
  <c r="Q53" i="5"/>
  <c r="F46" i="5"/>
  <c r="Q46" i="5"/>
  <c r="N44" i="5"/>
  <c r="Q44" i="5"/>
  <c r="F42" i="5"/>
  <c r="N42" i="5"/>
  <c r="M42" i="5"/>
  <c r="O42" i="5"/>
  <c r="R42" i="5"/>
  <c r="P42" i="5"/>
  <c r="A42" i="5"/>
  <c r="H42" i="5"/>
  <c r="P45" i="5"/>
  <c r="O45" i="5"/>
  <c r="H45" i="5"/>
  <c r="A45" i="5"/>
  <c r="H48" i="5"/>
  <c r="O46" i="5"/>
  <c r="N48" i="5"/>
  <c r="H46" i="5"/>
  <c r="G46" i="5"/>
  <c r="G48" i="5"/>
  <c r="A48" i="5"/>
  <c r="R53" i="5"/>
  <c r="F48" i="5"/>
  <c r="M46" i="5"/>
  <c r="N45" i="5"/>
  <c r="R46" i="5"/>
  <c r="R48" i="5"/>
  <c r="M45" i="5"/>
  <c r="P46" i="5"/>
  <c r="P48" i="5"/>
  <c r="G45" i="5"/>
  <c r="N46" i="5"/>
  <c r="O48" i="5"/>
  <c r="F45" i="5"/>
  <c r="A46" i="5"/>
  <c r="A52" i="5"/>
  <c r="H41" i="5"/>
  <c r="R41" i="5"/>
  <c r="N52" i="5"/>
  <c r="F52" i="5"/>
  <c r="M44" i="5"/>
  <c r="R44" i="5"/>
  <c r="F53" i="5"/>
  <c r="G53" i="5"/>
  <c r="M52" i="5"/>
  <c r="H52" i="5"/>
  <c r="R52" i="5"/>
  <c r="A53" i="5"/>
  <c r="G52" i="5"/>
  <c r="P52" i="5"/>
  <c r="H53" i="5"/>
  <c r="O53" i="5"/>
  <c r="M41" i="5"/>
  <c r="H44" i="5"/>
  <c r="G41" i="5"/>
  <c r="G44" i="5"/>
  <c r="F41" i="5"/>
  <c r="F44" i="5"/>
  <c r="P41" i="5"/>
  <c r="A41" i="5"/>
  <c r="O41" i="5"/>
  <c r="O44" i="5"/>
  <c r="P44" i="5"/>
  <c r="A44" i="5"/>
  <c r="N53" i="5"/>
  <c r="M53" i="5"/>
  <c r="G99" i="5"/>
  <c r="M99" i="5"/>
  <c r="O99" i="5"/>
  <c r="H99" i="5"/>
  <c r="P99" i="5"/>
  <c r="F99" i="5"/>
  <c r="N99" i="5"/>
  <c r="R99" i="5"/>
  <c r="A99" i="5"/>
  <c r="M98" i="5"/>
  <c r="A98" i="5"/>
  <c r="N98" i="5"/>
  <c r="G98" i="5"/>
  <c r="R98" i="5"/>
  <c r="P98" i="5"/>
  <c r="H98" i="5"/>
  <c r="O98" i="5"/>
  <c r="F98" i="5"/>
  <c r="F97" i="5"/>
  <c r="G97" i="5"/>
  <c r="O97" i="5"/>
  <c r="M97" i="5"/>
  <c r="N97" i="5"/>
  <c r="P97" i="5"/>
  <c r="A97" i="5"/>
  <c r="R97" i="5"/>
  <c r="H97" i="5"/>
  <c r="O96" i="5"/>
  <c r="P96" i="5"/>
  <c r="F96" i="5"/>
  <c r="G96" i="5"/>
  <c r="H96" i="5"/>
  <c r="M96" i="5"/>
  <c r="N96" i="5"/>
  <c r="A96" i="5"/>
  <c r="R96" i="5"/>
  <c r="H90" i="5"/>
  <c r="R90" i="5"/>
  <c r="N90" i="5"/>
  <c r="O90" i="5"/>
  <c r="A90" i="5"/>
  <c r="P90" i="5"/>
  <c r="F90" i="5"/>
  <c r="G90" i="5"/>
  <c r="M90" i="5"/>
  <c r="R77" i="5"/>
  <c r="A77" i="5"/>
  <c r="M77" i="5"/>
  <c r="H77" i="5"/>
  <c r="F77" i="5"/>
  <c r="O77" i="5"/>
  <c r="P77" i="5"/>
  <c r="G77" i="5"/>
  <c r="N77" i="5"/>
  <c r="O75" i="5"/>
  <c r="A75" i="5"/>
  <c r="P75" i="5"/>
  <c r="G75" i="5"/>
  <c r="H75" i="5"/>
  <c r="R75" i="5"/>
  <c r="M75" i="5"/>
  <c r="N75" i="5"/>
  <c r="F75" i="5"/>
  <c r="R71" i="5"/>
  <c r="M71" i="5"/>
  <c r="G71" i="5"/>
  <c r="H71" i="5"/>
  <c r="N71" i="5"/>
  <c r="O71" i="5"/>
  <c r="P71" i="5"/>
  <c r="F71" i="5"/>
  <c r="F86" i="5"/>
  <c r="G86" i="5"/>
  <c r="O86" i="5"/>
  <c r="P86" i="5"/>
  <c r="H86" i="5"/>
  <c r="N86" i="5"/>
  <c r="A86" i="5"/>
  <c r="M86" i="5"/>
  <c r="R86" i="5"/>
  <c r="R89" i="5"/>
  <c r="M89" i="5"/>
  <c r="F89" i="5"/>
  <c r="G89" i="5"/>
  <c r="H89" i="5"/>
  <c r="O89" i="5"/>
  <c r="P89" i="5"/>
  <c r="A89" i="5"/>
  <c r="N89" i="5"/>
  <c r="N101" i="5"/>
  <c r="A101" i="5"/>
  <c r="P101" i="5"/>
  <c r="H101" i="5"/>
  <c r="F101" i="5"/>
  <c r="O101" i="5"/>
  <c r="R101" i="5"/>
  <c r="M101" i="5"/>
  <c r="G101" i="5"/>
  <c r="A83" i="5"/>
  <c r="N83" i="5"/>
  <c r="F83" i="5"/>
  <c r="O83" i="5"/>
  <c r="H83" i="5"/>
  <c r="P83" i="5"/>
  <c r="M83" i="5"/>
  <c r="G83" i="5"/>
  <c r="R83" i="5"/>
  <c r="F95" i="5"/>
  <c r="G95" i="5"/>
  <c r="R95" i="5"/>
  <c r="H95" i="5"/>
  <c r="N95" i="5"/>
  <c r="O95" i="5"/>
  <c r="A95" i="5"/>
  <c r="M95" i="5"/>
  <c r="P95" i="5"/>
  <c r="A84" i="5"/>
  <c r="R84" i="5"/>
  <c r="F84" i="5"/>
  <c r="M84" i="5"/>
  <c r="H84" i="5"/>
  <c r="N84" i="5"/>
  <c r="O84" i="5"/>
  <c r="P84" i="5"/>
  <c r="G84" i="5"/>
  <c r="F87" i="5"/>
  <c r="G87" i="5"/>
  <c r="M87" i="5"/>
  <c r="N87" i="5"/>
  <c r="O87" i="5"/>
  <c r="P87" i="5"/>
  <c r="A87" i="5"/>
  <c r="R87" i="5"/>
  <c r="H87" i="5"/>
  <c r="G88" i="5"/>
  <c r="H88" i="5"/>
  <c r="N88" i="5"/>
  <c r="O88" i="5"/>
  <c r="P88" i="5"/>
  <c r="A88" i="5"/>
  <c r="R88" i="5"/>
  <c r="F88" i="5"/>
  <c r="M88" i="5"/>
  <c r="M94" i="5"/>
  <c r="N94" i="5"/>
  <c r="A94" i="5"/>
  <c r="P94" i="5"/>
  <c r="F94" i="5"/>
  <c r="G94" i="5"/>
  <c r="R94" i="5"/>
  <c r="H94" i="5"/>
  <c r="O94" i="5"/>
  <c r="F91" i="5"/>
  <c r="G91" i="5"/>
  <c r="N91" i="5"/>
  <c r="O91" i="5"/>
  <c r="P91" i="5"/>
  <c r="A91" i="5"/>
  <c r="R91" i="5"/>
  <c r="M91" i="5"/>
  <c r="H91" i="5"/>
  <c r="A85" i="5"/>
  <c r="R85" i="5"/>
  <c r="G85" i="5"/>
  <c r="F85" i="5"/>
  <c r="O85" i="5"/>
  <c r="M85" i="5"/>
  <c r="N85" i="5"/>
  <c r="P85" i="5"/>
  <c r="H85" i="5"/>
  <c r="G93" i="5"/>
  <c r="H93" i="5"/>
  <c r="O93" i="5"/>
  <c r="M93" i="5"/>
  <c r="N93" i="5"/>
  <c r="P93" i="5"/>
  <c r="A93" i="5"/>
  <c r="R93" i="5"/>
  <c r="F93" i="5"/>
  <c r="M92" i="5"/>
  <c r="P92" i="5"/>
  <c r="N92" i="5"/>
  <c r="A92" i="5"/>
  <c r="O92" i="5"/>
  <c r="F92" i="5"/>
  <c r="G92" i="5"/>
  <c r="H92" i="5"/>
  <c r="R92" i="5"/>
  <c r="A100" i="5"/>
  <c r="O100" i="5"/>
  <c r="F100" i="5"/>
  <c r="M100" i="5"/>
  <c r="H100" i="5"/>
  <c r="N100" i="5"/>
  <c r="P100" i="5"/>
  <c r="R100" i="5"/>
  <c r="G100" i="5"/>
  <c r="F111" i="5"/>
  <c r="G111" i="5"/>
  <c r="N111" i="5"/>
  <c r="O111" i="5"/>
  <c r="P111" i="5"/>
  <c r="H111" i="5"/>
  <c r="M111" i="5"/>
  <c r="R111" i="5"/>
  <c r="F47" i="5"/>
  <c r="G47" i="5"/>
  <c r="R47" i="5"/>
  <c r="M47" i="5"/>
  <c r="H47" i="5"/>
  <c r="N47" i="5"/>
  <c r="O47" i="5"/>
  <c r="P47" i="5"/>
  <c r="F194" i="5"/>
  <c r="G194" i="5"/>
  <c r="H194" i="5"/>
  <c r="N194" i="5"/>
  <c r="O194" i="5"/>
  <c r="M194" i="5"/>
  <c r="P194" i="5"/>
  <c r="R194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4" i="5"/>
  <c r="A111" i="5"/>
  <c r="B281" i="5"/>
  <c r="A38" i="5"/>
  <c r="A37" i="5"/>
  <c r="H100" i="2" l="1"/>
  <c r="H102" i="2" s="1"/>
  <c r="H245" i="2" s="1"/>
  <c r="C26" i="3" s="1"/>
  <c r="S220" i="5" l="1"/>
  <c r="S219" i="5"/>
  <c r="S153" i="5"/>
  <c r="S146" i="5"/>
  <c r="S148" i="5"/>
  <c r="S136" i="5"/>
  <c r="S147" i="5"/>
  <c r="S154" i="5"/>
  <c r="S141" i="5"/>
  <c r="S140" i="5"/>
  <c r="S152" i="5"/>
  <c r="S142" i="5"/>
  <c r="S145" i="5"/>
  <c r="S139" i="5"/>
  <c r="S143" i="5"/>
  <c r="S150" i="5"/>
  <c r="S149" i="5"/>
  <c r="S137" i="5"/>
  <c r="S155" i="5"/>
  <c r="S151" i="5"/>
  <c r="S144" i="5"/>
  <c r="S55" i="5"/>
  <c r="S138" i="5"/>
  <c r="K117" i="5"/>
  <c r="S227" i="5"/>
  <c r="S226" i="5"/>
  <c r="S224" i="5"/>
  <c r="S221" i="5"/>
  <c r="S223" i="5"/>
  <c r="S225" i="5"/>
  <c r="S222" i="5"/>
  <c r="S125" i="5"/>
  <c r="S128" i="5"/>
  <c r="S130" i="5"/>
  <c r="S122" i="5"/>
  <c r="S124" i="5"/>
  <c r="S126" i="5"/>
  <c r="S135" i="5"/>
  <c r="S118" i="5"/>
  <c r="S127" i="5"/>
  <c r="S119" i="5"/>
  <c r="S120" i="5"/>
  <c r="S121" i="5"/>
  <c r="S123" i="5"/>
  <c r="S117" i="5"/>
  <c r="S116" i="5"/>
  <c r="S133" i="5"/>
  <c r="S131" i="5"/>
  <c r="S129" i="5"/>
  <c r="S132" i="5"/>
  <c r="S4" i="5"/>
  <c r="S134" i="5"/>
  <c r="S115" i="5"/>
  <c r="S114" i="5"/>
  <c r="S113" i="5"/>
  <c r="S112" i="5"/>
  <c r="B50" i="5"/>
  <c r="S109" i="5" l="1"/>
  <c r="S107" i="5"/>
  <c r="S110" i="5"/>
  <c r="S108" i="5"/>
  <c r="S106" i="5"/>
  <c r="S49" i="5"/>
  <c r="S211" i="5"/>
  <c r="S180" i="5"/>
  <c r="S171" i="5"/>
  <c r="S193" i="5"/>
  <c r="S191" i="5"/>
  <c r="S105" i="5"/>
  <c r="S172" i="5"/>
  <c r="S170" i="5"/>
  <c r="S183" i="5"/>
  <c r="S173" i="5"/>
  <c r="S175" i="5"/>
  <c r="S174" i="5"/>
  <c r="S192" i="5"/>
  <c r="S181" i="5"/>
  <c r="S182" i="5"/>
  <c r="S164" i="5"/>
  <c r="S61" i="5"/>
  <c r="S64" i="5"/>
  <c r="S62" i="5"/>
  <c r="S63" i="5"/>
  <c r="S2" i="5"/>
  <c r="R50" i="5"/>
  <c r="Q50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8" i="5"/>
  <c r="S12" i="5"/>
  <c r="S16" i="5"/>
  <c r="S20" i="5"/>
  <c r="S24" i="5"/>
  <c r="S35" i="5"/>
  <c r="S36" i="5"/>
  <c r="S75" i="5"/>
  <c r="S96" i="5"/>
  <c r="S88" i="5"/>
  <c r="S168" i="5"/>
  <c r="S72" i="5"/>
  <c r="S178" i="5"/>
  <c r="S166" i="5"/>
  <c r="S176" i="5"/>
  <c r="S66" i="5"/>
  <c r="S58" i="5"/>
  <c r="S57" i="5"/>
  <c r="S59" i="5"/>
  <c r="S91" i="5"/>
  <c r="S83" i="5"/>
  <c r="S179" i="5"/>
  <c r="S159" i="5"/>
  <c r="S157" i="5"/>
  <c r="S71" i="5"/>
  <c r="S85" i="5"/>
  <c r="S102" i="5"/>
  <c r="S94" i="5"/>
  <c r="S92" i="5"/>
  <c r="S89" i="5"/>
  <c r="S210" i="5"/>
  <c r="S167" i="5"/>
  <c r="S80" i="5"/>
  <c r="S214" i="5"/>
  <c r="S93" i="5"/>
  <c r="S81" i="5"/>
  <c r="S165" i="5"/>
  <c r="S100" i="5"/>
  <c r="S98" i="5"/>
  <c r="S67" i="5"/>
  <c r="S230" i="5"/>
  <c r="S228" i="5"/>
  <c r="S84" i="5"/>
  <c r="S160" i="5"/>
  <c r="S177" i="5"/>
  <c r="S217" i="5"/>
  <c r="S95" i="5"/>
  <c r="S90" i="5"/>
  <c r="S76" i="5"/>
  <c r="S73" i="5"/>
  <c r="S208" i="5"/>
  <c r="S77" i="5"/>
  <c r="S68" i="5"/>
  <c r="S229" i="5"/>
  <c r="S101" i="5"/>
  <c r="S79" i="5"/>
  <c r="S213" i="5"/>
  <c r="S97" i="5"/>
  <c r="S104" i="5"/>
  <c r="S74" i="5"/>
  <c r="S87" i="5"/>
  <c r="S158" i="5"/>
  <c r="S216" i="5"/>
  <c r="S209" i="5"/>
  <c r="S156" i="5"/>
  <c r="S82" i="5"/>
  <c r="S78" i="5"/>
  <c r="S103" i="5"/>
  <c r="S65" i="5"/>
  <c r="S215" i="5"/>
  <c r="S86" i="5"/>
  <c r="S99" i="5"/>
  <c r="S43" i="5"/>
  <c r="S187" i="5"/>
  <c r="S39" i="5"/>
  <c r="S60" i="5"/>
  <c r="S163" i="5"/>
  <c r="S201" i="5"/>
  <c r="S162" i="5"/>
  <c r="S188" i="5"/>
  <c r="S212" i="5"/>
  <c r="S40" i="5"/>
  <c r="S184" i="5"/>
  <c r="S189" i="5"/>
  <c r="S70" i="5"/>
  <c r="S196" i="5"/>
  <c r="S69" i="5"/>
  <c r="S218" i="5"/>
  <c r="S161" i="5"/>
  <c r="S207" i="5"/>
  <c r="S199" i="5"/>
  <c r="S51" i="5"/>
  <c r="S190" i="5"/>
  <c r="S198" i="5"/>
  <c r="S169" i="5"/>
  <c r="S48" i="5"/>
  <c r="S185" i="5"/>
  <c r="S52" i="5"/>
  <c r="S41" i="5"/>
  <c r="S200" i="5"/>
  <c r="S202" i="5"/>
  <c r="S45" i="5"/>
  <c r="S195" i="5"/>
  <c r="S46" i="5"/>
  <c r="S186" i="5"/>
  <c r="S203" i="5"/>
  <c r="S204" i="5"/>
  <c r="S205" i="5"/>
  <c r="S54" i="5"/>
  <c r="S44" i="5"/>
  <c r="S42" i="5"/>
  <c r="S53" i="5"/>
  <c r="S206" i="5"/>
  <c r="S197" i="5"/>
  <c r="S56" i="5"/>
  <c r="S111" i="5"/>
  <c r="S38" i="5"/>
  <c r="S47" i="5"/>
  <c r="S37" i="5"/>
  <c r="S194" i="5"/>
</calcChain>
</file>

<file path=xl/sharedStrings.xml><?xml version="1.0" encoding="utf-8"?>
<sst xmlns="http://schemas.openxmlformats.org/spreadsheetml/2006/main" count="1939" uniqueCount="310">
  <si>
    <t>Project</t>
  </si>
  <si>
    <t>Cost</t>
  </si>
  <si>
    <t>All Branches</t>
  </si>
  <si>
    <t>Budgeted amount</t>
  </si>
  <si>
    <t>Agreed Upon
(Enter y if participating)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</si>
  <si>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</si>
  <si>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</si>
  <si>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</si>
  <si>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</si>
  <si>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</si>
  <si>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</si>
  <si>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</si>
  <si>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</si>
  <si>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</si>
  <si>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</si>
  <si>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</si>
  <si>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</si>
  <si>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</si>
  <si>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</si>
  <si>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</si>
  <si>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</si>
  <si>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</si>
  <si>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</si>
  <si>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</si>
  <si>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r>
      <t xml:space="preserve">Agreed Upon
</t>
    </r>
    <r>
      <rPr>
        <b/>
        <sz val="11"/>
        <color theme="1"/>
        <rFont val="Calibri (Body)"/>
      </rPr>
      <t>(Enter y if participating)</t>
    </r>
  </si>
  <si>
    <t>Due Dates</t>
  </si>
  <si>
    <t>Event Dates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</si>
  <si>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</si>
  <si>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</si>
  <si>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</si>
  <si>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</si>
  <si>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</si>
  <si>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Yellowknife, NT</t>
  </si>
  <si>
    <t>TBD</t>
  </si>
  <si>
    <t xml:space="preserve">Southern Mainland British Columbia </t>
  </si>
  <si>
    <t>Northern Mainland British Columbia</t>
  </si>
  <si>
    <t>Northern Alberta</t>
  </si>
  <si>
    <t>Southern Alberta</t>
  </si>
  <si>
    <t>Central Alberta</t>
  </si>
  <si>
    <t>All Branches or Specific Branches</t>
  </si>
  <si>
    <t>Please submit document to: marketing@bartlegibson.com</t>
  </si>
  <si>
    <t>Catalogue - Single Page Ad</t>
  </si>
  <si>
    <t>Email Ad</t>
  </si>
  <si>
    <t>Original Cost</t>
  </si>
  <si>
    <t>Package Cost</t>
  </si>
  <si>
    <t>Website Advertising - Featured Logo</t>
  </si>
  <si>
    <t>Website Advertising - Leaderboard Ad</t>
  </si>
  <si>
    <t>Schedule to be discussed separately</t>
  </si>
  <si>
    <t>Catalogue - Additional Single Page Ad (second brand)</t>
  </si>
  <si>
    <t>Email Ad (second brand)</t>
  </si>
  <si>
    <t>Catalogue - Double-Page Ad (single brand)</t>
  </si>
  <si>
    <t>Upgrade Cost</t>
  </si>
  <si>
    <t xml:space="preserve">Edmonton, Calgary, Port Coquitlam </t>
  </si>
  <si>
    <t>Add-On To Package Cost</t>
  </si>
  <si>
    <t>Website Advertising - Sponsored Product (1)</t>
  </si>
  <si>
    <r>
      <t xml:space="preserve">GOOGLE ADVERTISING </t>
    </r>
    <r>
      <rPr>
        <i/>
        <sz val="14"/>
        <color theme="0"/>
        <rFont val="Calibri (Body)"/>
      </rPr>
      <t>(6 Months)</t>
    </r>
  </si>
  <si>
    <t>Agreement Contact Name:</t>
  </si>
  <si>
    <t>Agreement Contact Email:</t>
  </si>
  <si>
    <t>Media Screen - 15 Sec Video Ad (plumbing screens)</t>
  </si>
  <si>
    <t>Media Screen - 30 Sec Video Ad (plumbing screens)</t>
  </si>
  <si>
    <t>Media Screen - 45 Sec Video Ad (plumbing screens)</t>
  </si>
  <si>
    <t>Media Screen - 15 Sec Video Ad (electrical screens)</t>
  </si>
  <si>
    <t>Media Screen - 30 Sec Video Ad (electrical screens)</t>
  </si>
  <si>
    <t>Media Screen - 45 Sec Video Ad (electrical screens)</t>
  </si>
  <si>
    <t>Media Screen - 5 Sec Static Image Ad (plumbing screens)</t>
  </si>
  <si>
    <r>
      <t xml:space="preserve">SOCIAL MEDIA ADVERTISING </t>
    </r>
    <r>
      <rPr>
        <i/>
        <sz val="14"/>
        <color theme="0"/>
        <rFont val="Calibri (Body)"/>
      </rPr>
      <t>(6 Months or 1 Month)</t>
    </r>
  </si>
  <si>
    <t>Choice of Branch Location</t>
  </si>
  <si>
    <t xml:space="preserve">OTHER ADVERTISING </t>
  </si>
  <si>
    <t xml:space="preserve"> </t>
  </si>
  <si>
    <t>On Hold Advertising (12 months)</t>
  </si>
  <si>
    <t>Schedule to be determined</t>
  </si>
  <si>
    <t>PROMOTIONAL ITEMS</t>
  </si>
  <si>
    <r>
      <t xml:space="preserve">FLEET BILLBOARD ADVERTISING </t>
    </r>
    <r>
      <rPr>
        <i/>
        <sz val="14"/>
        <color theme="0"/>
        <rFont val="Calibri (Body)"/>
      </rPr>
      <t>(2 Years)</t>
    </r>
  </si>
  <si>
    <t>Booking Deadline</t>
  </si>
  <si>
    <t>Artwork Due</t>
  </si>
  <si>
    <t>Availability</t>
  </si>
  <si>
    <t>Alberta</t>
  </si>
  <si>
    <t>Calgary, AB</t>
  </si>
  <si>
    <t>Red Deer, AB</t>
  </si>
  <si>
    <t>Port Coquitlam, BC</t>
  </si>
  <si>
    <t>Medicine Hat, AB</t>
  </si>
  <si>
    <t>Lethbridge, AB</t>
  </si>
  <si>
    <t>Event Type</t>
  </si>
  <si>
    <t>Edmonton, AB (North - Head Office)</t>
  </si>
  <si>
    <r>
      <t xml:space="preserve">BRANCH EVENTS </t>
    </r>
    <r>
      <rPr>
        <i/>
        <sz val="14"/>
        <color theme="0"/>
        <rFont val="Calibri (Body)"/>
      </rPr>
      <t>(AB, NT, SK)</t>
    </r>
  </si>
  <si>
    <r>
      <t xml:space="preserve">BRANCH EVENTS </t>
    </r>
    <r>
      <rPr>
        <i/>
        <sz val="14"/>
        <color theme="0"/>
        <rFont val="Calibri (Body)"/>
      </rPr>
      <t>(BC)</t>
    </r>
  </si>
  <si>
    <t>AVAILABLE NOW</t>
  </si>
  <si>
    <t>SHOWROOM SUPPLIER ADVERTISING PACKAGES</t>
  </si>
  <si>
    <t>SHOWROOM SUPPLIER PACKAGE UPGRADES</t>
  </si>
  <si>
    <t>Media Screen - 25 Sec Video Ad (showroom screens)</t>
  </si>
  <si>
    <t>All Showrooms</t>
  </si>
  <si>
    <t>SHOWROOM SUPPLIER ADD-ONS</t>
  </si>
  <si>
    <t>Media Screen - 45 Sec Video Ad (showroom screens)</t>
  </si>
  <si>
    <t>Website Advertising - Shop By Look</t>
  </si>
  <si>
    <t>Media Screen - 70 Sec Video Ad (showroom screens)</t>
  </si>
  <si>
    <t>Media Screen - 90 Sec Video Ad (showroom screens)</t>
  </si>
  <si>
    <t>Radio Advertising - 30 Second Ad</t>
  </si>
  <si>
    <t>Canada Wide</t>
  </si>
  <si>
    <t>Edmonton, AB</t>
  </si>
  <si>
    <t>Choice of Showroom Location</t>
  </si>
  <si>
    <r>
      <t xml:space="preserve">CONSTRUCTION ASSOCIATION PRINT MAGAZINE ADVERTISING </t>
    </r>
    <r>
      <rPr>
        <i/>
        <sz val="14"/>
        <color theme="0"/>
        <rFont val="Calibri (Body)"/>
      </rPr>
      <t>(per issue)</t>
    </r>
  </si>
  <si>
    <t>SHOWROOM EVENTS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</si>
  <si>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</si>
  <si>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</si>
  <si>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</si>
  <si>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</si>
  <si>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</si>
  <si>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</si>
  <si>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</si>
  <si>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</si>
  <si>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</si>
  <si>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</si>
  <si>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</si>
  <si>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</si>
  <si>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Select Customers</t>
  </si>
  <si>
    <t>Custom Single Supplier Sponsored Trip</t>
  </si>
  <si>
    <r>
      <t xml:space="preserve">Upgrade Cost
</t>
    </r>
    <r>
      <rPr>
        <b/>
        <sz val="11"/>
        <color theme="0"/>
        <rFont val="Calibri (Body)"/>
      </rPr>
      <t>(Add onto Package Cost)</t>
    </r>
  </si>
  <si>
    <r>
      <t xml:space="preserve">Upgrade Cost
</t>
    </r>
    <r>
      <rPr>
        <b/>
        <sz val="11"/>
        <color theme="1"/>
        <rFont val="Calibri (Body)"/>
      </rPr>
      <t>(Add onto Package Cost)</t>
    </r>
  </si>
  <si>
    <t>Customer Appreciation Luncheon &amp; Tradeshow (participation at event)</t>
  </si>
  <si>
    <t>Customer Appreciation Christmas Luncheon (participation at event)</t>
  </si>
  <si>
    <r>
      <t xml:space="preserve">BILLBOARD ADVERTISING </t>
    </r>
    <r>
      <rPr>
        <i/>
        <sz val="14"/>
        <color theme="0"/>
        <rFont val="Calibri (Body)"/>
      </rPr>
      <t>(3-12 Months)</t>
    </r>
  </si>
  <si>
    <t>Surrey, BC</t>
  </si>
  <si>
    <t>Chilliwack, BC</t>
  </si>
  <si>
    <t>Prince George, BC</t>
  </si>
  <si>
    <t>Courtenay, BC</t>
  </si>
  <si>
    <t>West Kelowna, BC</t>
  </si>
  <si>
    <t>Media Screen - 5 Sec Static Image Ad (electrical screens)</t>
  </si>
  <si>
    <t>Spruce Grove, AB</t>
  </si>
  <si>
    <t>Langford, BC</t>
  </si>
  <si>
    <t>Nanaimo, BC</t>
  </si>
  <si>
    <t>Saanich, BC</t>
  </si>
  <si>
    <t>Customer Fishing Trip (participation at event)</t>
  </si>
  <si>
    <t>Select Customers at All Branches</t>
  </si>
  <si>
    <t>Customer Appreciation Luncheon &amp; Tradeshow (participation at event &amp; dinner for 1 rep)</t>
  </si>
  <si>
    <t>Customer Appreciation Luncheon &amp; Tradeshow (participation at event &amp; dinner for 2 reps)</t>
  </si>
  <si>
    <t>Google Advertising - Search or Display Ad (starting cost)</t>
  </si>
  <si>
    <t>On Hold Message Advertising (12 months)</t>
  </si>
  <si>
    <t>Google Advertising - Search or Display Ad (more reach)</t>
  </si>
  <si>
    <t>Social Advertising - Instagram, Facebook or LinkedIn (per 6 months)</t>
  </si>
  <si>
    <t>Promo Item - Triangle Supply - Various Options Available</t>
  </si>
  <si>
    <t>All Mainland British Columbia</t>
  </si>
  <si>
    <t>Whistler, BC</t>
  </si>
  <si>
    <t>Choose 2 Showroom Grand Opening Events</t>
  </si>
  <si>
    <t>Various Branches</t>
  </si>
  <si>
    <t>Social Media Advertising - Enter-To-Win Contest - 1 location (1 month)</t>
  </si>
  <si>
    <t>Choose 2 from below</t>
  </si>
  <si>
    <t xml:space="preserve">Calgary, Edmonton, Port Coquitlam </t>
  </si>
  <si>
    <t>Choose 1 from below</t>
  </si>
  <si>
    <t>Social Media Advertising - Enter-To-Win Contest - 10 location (1 month)</t>
  </si>
  <si>
    <t>Job Title:</t>
  </si>
  <si>
    <t>Does your table require access to electricity at trade shows?</t>
  </si>
  <si>
    <t>ElectricityNeededYesNo?</t>
  </si>
  <si>
    <t>British Columbia</t>
  </si>
  <si>
    <t>Social Advertising - Instagram Contest - 1 location (1 month)</t>
  </si>
  <si>
    <t xml:space="preserve">Choose to Advertise on Either the Plumbing or Electrical Sales Counter Media Screens </t>
  </si>
  <si>
    <t>PACKAGE UPGRADES</t>
  </si>
  <si>
    <t>ADVERTISING PACKAGES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</si>
  <si>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</si>
  <si>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</si>
  <si>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</si>
  <si>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</si>
  <si>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</si>
  <si>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</si>
  <si>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t>Promo Item - Winter Toques</t>
  </si>
  <si>
    <t>Promo Item - Contractor Notepads (max 5 spots available)</t>
  </si>
  <si>
    <t>Promo Item - Water Bottles</t>
  </si>
  <si>
    <t>Customer Appreciation Luncheon &amp; Tradeshow (participation at event but not at dinner)</t>
  </si>
  <si>
    <t>2026 VIP Electrical - Sponsorship - PREBOOKING</t>
  </si>
  <si>
    <t>Promo Item - Lunch Kit Package</t>
  </si>
  <si>
    <t>Promo Item - Hats &amp; Toques</t>
  </si>
  <si>
    <t>Promo Item - Summer Package (Cup, Koozie &amp; Frisbee)</t>
  </si>
  <si>
    <t>Social Media Advertising - Sponsored Posts - 10 locations (6 months)</t>
  </si>
  <si>
    <t>BGS Inspire Newsletter - Email Ad</t>
  </si>
  <si>
    <t>Search - Google Search or Display Advertising (starting cost)</t>
  </si>
  <si>
    <t>Push/Pull (SPIFF) Campaign for Customers or Bartle &amp; Gibson Sales People</t>
  </si>
  <si>
    <r>
      <t xml:space="preserve">BILLBOARD ADVERTISING </t>
    </r>
    <r>
      <rPr>
        <i/>
        <sz val="14"/>
        <color theme="0"/>
        <rFont val="Calibri (Body)"/>
      </rPr>
      <t>(3 - 12 Months)</t>
    </r>
  </si>
  <si>
    <t>Golf Tournament (1 Day) - Gold Sponsorship (participation at event)</t>
  </si>
  <si>
    <t>Golf Tournament (1 Day) - Platinum Sponsorship (participation at event)</t>
  </si>
  <si>
    <t>Golf Tournament (1 Day) - Diamond Sponsorship (participation at event)</t>
  </si>
  <si>
    <t>Golf Tournament (participation at 3 day event for 1 representative)</t>
  </si>
  <si>
    <t>Golf Tournament (participation at 3 day event for 2 representatives)</t>
  </si>
  <si>
    <t>BC Southern Interior Const. Assoc. - 1/4 Page Ad (SICA) - Spring 2026</t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</si>
  <si>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</si>
  <si>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</si>
  <si>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(ENTER SUPPLIER COMPANY NAME HERE)</t>
  </si>
  <si>
    <t>(enter contact name)</t>
  </si>
  <si>
    <t>(enter contact email)</t>
  </si>
  <si>
    <t>Edmonton Exterior Portable Billboard (4 months)</t>
  </si>
  <si>
    <t>Red Deer Exterior Portable Billboard (4 months)</t>
  </si>
  <si>
    <t>Red Deer Exterior Portable Showroom Billboard (4 months)</t>
  </si>
  <si>
    <t>Edmonton Exterior Portable Showroom Billboard (4 months)</t>
  </si>
  <si>
    <t>Prince George Exterior Portable Showroom Billboard (2 months)</t>
  </si>
  <si>
    <t>Medicine Hat Exterior Portable Showroom Billboard (3 months)</t>
  </si>
  <si>
    <t>Edmonton Interior Showroom Kitchen LED Backlit Display Sign (12 months)</t>
  </si>
  <si>
    <t>Medicine Hat Exterior Portable Billboard (3 months)</t>
  </si>
  <si>
    <t>Prince George Exterior Portable Billboard (2 months)</t>
  </si>
  <si>
    <t>GIVEBACK Customer Appreciation Charity Luncheon (participation at event)</t>
  </si>
  <si>
    <t>Alberta &amp; Saskatchewan</t>
  </si>
  <si>
    <t>Western Canada</t>
  </si>
  <si>
    <r>
      <t xml:space="preserve">INDUSTRY DIGITAL ADVERTISING </t>
    </r>
    <r>
      <rPr>
        <i/>
        <sz val="14"/>
        <color theme="0"/>
        <rFont val="Calibri (Body)"/>
      </rPr>
      <t>(1-3 months)</t>
    </r>
  </si>
  <si>
    <t>2026 BARTLE &amp; GIBSON WHOLESALE ADVERTISING MEDIA PLAN</t>
  </si>
  <si>
    <t>2026 BG SHOWROOMS ADVERTISING MEDIA PLAN</t>
  </si>
  <si>
    <t>Early 2026</t>
  </si>
  <si>
    <t>Summer 2026</t>
  </si>
  <si>
    <t>International Terrastar - pay all in 2026</t>
  </si>
  <si>
    <t>International Terrastar - pay half in 2026 and half in 2026</t>
  </si>
  <si>
    <t>GMC 4300 Durastar - pay all in 2026</t>
  </si>
  <si>
    <t>GMC 4300 Durastar - pay half in 2026 and half in 2026</t>
  </si>
  <si>
    <t>ISUZU Box Truck - pay all in 2026</t>
  </si>
  <si>
    <t>ISUZU Box Truck - pay half in 2026 and half in 2026</t>
  </si>
  <si>
    <t>AB Educational Facilities Administrators' Assoc. - 1/2 Page Ad (Facility Focus) - Spring 2026</t>
  </si>
  <si>
    <t>AB Educational Facilities Administrators' Assoc. - 1/4 Page Ad (Facility Focus) - Spring 2026</t>
  </si>
  <si>
    <t>AB Educational Facilities Administrators' Assoc. - 1/2 Page Ad (Facility Focus) - Fall 2026</t>
  </si>
  <si>
    <t>AB Educational Facilities Administrators' Assoc. - 1/4 Page Ad (Facility Focus) - Fall 2026</t>
  </si>
  <si>
    <t>AB Building Envelope Council - 1/2 Page Ad (Building Science Perspective) - Spring 2026</t>
  </si>
  <si>
    <t>AB Building Envelope Council - 1/4 Page Ad (Building Science Perspective) - Spring 2026</t>
  </si>
  <si>
    <t>AB Building Envelope Council - 1/2 Page Ad (Building Science Perspective) - Fall 2026</t>
  </si>
  <si>
    <t>AB Building Envelope Council - 1/4 Page Ad (Building Science Perspective) - Fall 2026</t>
  </si>
  <si>
    <t>BC Educational Facility Managers' Assoc. - 1/2 Page Ad (Ops Talk) - Spring 2026</t>
  </si>
  <si>
    <t>BC Educational Facility Managers' Assoc. - 1/4 Page Ad (Ops Talk) - Spring 2026</t>
  </si>
  <si>
    <t>BC Educational Facility Managers' Assoc. - 1/2 Page Ad (Ops Talk) - Fall 2026</t>
  </si>
  <si>
    <t>BC Educational Facility Managers' Assoc. - 1/4 Page Ad (Ops Talk) - Fall 2026</t>
  </si>
  <si>
    <t>BC Southern Interior Const. Assoc. - 1/4 Page Ad (SICA) - Fall 2026</t>
  </si>
  <si>
    <t>BC Northern Regional Const. Assoc. - 1/2 Page Ad (Northworks) - 2026 Annual</t>
  </si>
  <si>
    <t>BC Northern Regional Const. Assoc. - 1/4 Page Ad (Northworks) - 2026 Annual</t>
  </si>
  <si>
    <t>Calgary Const. Assoc. - 1/2 Page Ad (Constructor) - 2026 Annual</t>
  </si>
  <si>
    <t>Calgary Const. Assoc. - 1/4 Page Ad (Constructor) - 2026 Annual</t>
  </si>
  <si>
    <t>Edmonton Const. Assoc. - 1/2 Page Ad (Breaking Ground) - Summer 2026</t>
  </si>
  <si>
    <t>Edmonton Const. Assoc. - 1/4 Page Ad (Breaking Ground) - Summer 2026</t>
  </si>
  <si>
    <t>Edmonton Const. Assoc. - 1/2 Page Ad (Breaking Ground) - Winter 2026</t>
  </si>
  <si>
    <t>Edmonton Const. Assoc. - 1/4 Page Ad (Breaking Ground) - Winter 2026</t>
  </si>
  <si>
    <t>Fort McMurray Const. Assoc. - 1/2 Page Ad (Building Fort McMurray) - 2026 Annual</t>
  </si>
  <si>
    <t>Fort McMurray Const. Assoc. - 1/4 Page Ad (Building Fort McMurray) - 2026 Annual</t>
  </si>
  <si>
    <t>Grande Prairie Const. Assoc. - 1/2 Page Ad (Building the Grande Prairie &amp; Peace Region) - 2026 Annual</t>
  </si>
  <si>
    <t>Grande Prairie Const. Assoc. - 1/4 Page Ad (Building the Grande Prairie &amp; Peace Region) - 2026 Annual</t>
  </si>
  <si>
    <t>Lethbridge Const. Assoc. 1/2 Page Ad (dirt) - 2026 Annual</t>
  </si>
  <si>
    <t>Lethbridge Const. Assoc. 1/4 Page Ad (dirt) - 2026 Annual</t>
  </si>
  <si>
    <t>Red Deer Const. Assoc. - 1/2 Page Ad (Central Alberta Builder) - 2026 Annual</t>
  </si>
  <si>
    <t>Red Deer Const. Assoc. - 1/4 Page Ad (Central Alberta Builder) - 2026 Annual</t>
  </si>
  <si>
    <t>Medicine Hat Cons. Assoc. 1/2 Page Ad - 2026/26 Annual</t>
  </si>
  <si>
    <t>Medicine Hat Cons. Assoc. 1/4 Page Ad - 2026/26 Annual</t>
  </si>
  <si>
    <t>Canadian Home Builders' Assoc. 1/2 Page Ad (Building Excellence) - 4 Editions for 2026</t>
  </si>
  <si>
    <t>Canadian Home Builders' Assoc. 1/4 Page Ad (Building Excellence) - 4 Editions for 2026</t>
  </si>
  <si>
    <t>2026 Buildworks Search &amp; Results Page Advertising (1 month)</t>
  </si>
  <si>
    <t>2026 Buildworks Search &amp; Results Page Advertising (3 months)</t>
  </si>
  <si>
    <t>2026 HVAC eNewsletter Sponsored Spotlight Advertising</t>
  </si>
  <si>
    <t>2026 HVAC e-blast Advertising</t>
  </si>
  <si>
    <t>2026 Electrical Business Website Big Box Advertising</t>
  </si>
  <si>
    <t>2026 Electrical Business eNewsletter Sponsored Spotlight Advertising</t>
  </si>
  <si>
    <t>BG CONNECT BASE PACKAGE (September 2026 - August 2027)</t>
  </si>
  <si>
    <t>BG CONNECT PLUS PACKAGE (September 2026 - August 2027)</t>
  </si>
  <si>
    <t>BG CONNECT PRO PACKAGE (September 2026 - August 2027)</t>
  </si>
  <si>
    <t>BG CONNECT BASE PACKAGE UPGRADES (September 2026 - August 2027)</t>
  </si>
  <si>
    <t>BG CONNECT PLUS PACKAGE UPGRADES (September 2026 - August 2027)</t>
  </si>
  <si>
    <t>BG CONNECT PRO PACKAGE UPGRADES (September 2026 - August 2027)</t>
  </si>
  <si>
    <t>CATALOGUE ADVERTISING (September 2026 - August 2027)</t>
  </si>
  <si>
    <t>EMAIL ADVERTISING (September 2026 - August 2027)</t>
  </si>
  <si>
    <t>MEDIA SCREEN ADVERTISING (September 2026 - August 2027)</t>
  </si>
  <si>
    <t>eCOMMERCE WEBSITE ADVERTISING (September 2026 - August 2027)</t>
  </si>
  <si>
    <t>BGS BASE PACKAGE (September 2026 - August 2027)</t>
  </si>
  <si>
    <t>BGS PLUS PACKAGE (September 2026 - August 2027)</t>
  </si>
  <si>
    <t>BGS PRO PACKAGE (September 2026 - August 2027)</t>
  </si>
  <si>
    <t>BGS BASE PACKAGE UPGRADES (September 2026 - August 2027)</t>
  </si>
  <si>
    <t>International Terrastar - pay all in 2026 - 30% OFF</t>
  </si>
  <si>
    <t>GMC 4300 Durastar - pay all in 2026 - 30% OFF</t>
  </si>
  <si>
    <t>ISUZU Box Truck - pay all in 2026 - 30% OFF</t>
  </si>
  <si>
    <t>eCOMMERCE WEBSITE ADVERTISING  (September 2026 - August 2027)</t>
  </si>
  <si>
    <t>MEDIA SCREEN ADVERTISING  (September 2026 - August 2027)</t>
  </si>
  <si>
    <t>International Terrastar - pay half in 2026 and half in 2027</t>
  </si>
  <si>
    <t>GMC 4300 Durastar - pay half in 2026 and half in 2027</t>
  </si>
  <si>
    <t>ISUZU Box Truck - pay half in 2026 and half in 2027</t>
  </si>
  <si>
    <t>All activities outlined in the '2026 BG Media Plan' &amp; '2026 BGS Media Plan'</t>
  </si>
  <si>
    <t>September TBD</t>
  </si>
  <si>
    <t>Golf Trip</t>
  </si>
  <si>
    <t>Calgary, AB (North)</t>
  </si>
  <si>
    <t>Ski Trip (Plumbing/Electrical)</t>
  </si>
  <si>
    <t>River Hawks (Plumbing)</t>
  </si>
  <si>
    <t>River Hawks (Electrical)</t>
  </si>
  <si>
    <t>Augest 13, 2026</t>
  </si>
  <si>
    <t>Boat Sponsorship</t>
  </si>
  <si>
    <t>Salmon Arm, BC</t>
  </si>
  <si>
    <t>Grand Opening</t>
  </si>
  <si>
    <t>June TBD</t>
  </si>
  <si>
    <t>October TBD</t>
  </si>
  <si>
    <t>August TBD</t>
  </si>
  <si>
    <t>July TBD</t>
  </si>
  <si>
    <t>November TBD</t>
  </si>
  <si>
    <t>Hutterian Tradeshow</t>
  </si>
  <si>
    <t>Golf Trip (Plumbing/Electrical)</t>
  </si>
  <si>
    <t>Golf Trip (Plumbing)</t>
  </si>
  <si>
    <t>May TBD</t>
  </si>
  <si>
    <t>December TBD</t>
  </si>
  <si>
    <t>Showroom Casino Night</t>
  </si>
  <si>
    <t>Showroom Summit</t>
  </si>
  <si>
    <t>Promo Item - Graphic Sweatshirts</t>
  </si>
  <si>
    <t>Showroom Designer Event</t>
  </si>
  <si>
    <t>Choose 1 Showroom Designer Event</t>
  </si>
  <si>
    <t>Showroom Grand Opening</t>
  </si>
  <si>
    <t>Promo Item - Hats</t>
  </si>
  <si>
    <t>(enter 'y' to select)</t>
  </si>
  <si>
    <r>
      <t xml:space="preserve">2026 VIP Plumbing - Sponsorship - PREBOOKING - </t>
    </r>
    <r>
      <rPr>
        <b/>
        <sz val="12"/>
        <color theme="1"/>
        <rFont val="Calibri"/>
        <family val="2"/>
        <scheme val="minor"/>
      </rPr>
      <t>$22,500 split between 2026-27</t>
    </r>
  </si>
  <si>
    <t>Spring TBD</t>
  </si>
  <si>
    <t>Summer TBD</t>
  </si>
  <si>
    <t>Fall TBD</t>
  </si>
  <si>
    <t>2026 Funds</t>
  </si>
  <si>
    <t>September 9-11, 206</t>
  </si>
  <si>
    <t>Promo Item - T-Shirts</t>
  </si>
  <si>
    <t>August 12-14, 2026</t>
  </si>
  <si>
    <t>May 19-22, 2026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</si>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</sst>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.00"/>
    <numFmt numFmtId="168" formatCode="[$-1009]mmmm\ d\,\ yyyy;@"/>
    <numFmt numFmtId="169" formatCode="[$-1009]d/mmm/yy;@"/>
    <numFmt numFmtId="170" formatCode="[$-F800]dddd\,\ mmmm\ dd\,\ yyyy"/>
  </numFmts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 (Body)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 (Body)"/>
    </font>
    <font>
      <b/>
      <sz val="11.5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6A6A6"/>
      </left>
      <right/>
      <top style="thin">
        <color indexed="64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1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7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9" fontId="0" fillId="0" borderId="0" xfId="0" applyNumberFormat="1"/>
    <xf numFmtId="0" fontId="0" fillId="0" borderId="5" xfId="0" applyBorder="1"/>
    <xf numFmtId="0" fontId="0" fillId="0" borderId="12" xfId="0" applyBorder="1"/>
    <xf numFmtId="0" fontId="0" fillId="0" borderId="6" xfId="0" applyBorder="1" applyAlignment="1">
      <alignment horizontal="right"/>
    </xf>
    <xf numFmtId="167" fontId="0" fillId="4" borderId="12" xfId="1" applyNumberFormat="1" applyFont="1" applyFill="1" applyBorder="1" applyProtection="1"/>
    <xf numFmtId="167" fontId="0" fillId="10" borderId="19" xfId="1" applyNumberFormat="1" applyFont="1" applyFill="1" applyBorder="1" applyProtection="1"/>
    <xf numFmtId="167" fontId="0" fillId="7" borderId="12" xfId="1" applyNumberFormat="1" applyFont="1" applyFill="1" applyBorder="1" applyProtection="1"/>
    <xf numFmtId="167" fontId="0" fillId="0" borderId="12" xfId="1" applyNumberFormat="1" applyFont="1" applyFill="1" applyBorder="1" applyProtection="1"/>
    <xf numFmtId="167" fontId="0" fillId="0" borderId="17" xfId="1" applyNumberFormat="1" applyFont="1" applyFill="1" applyBorder="1" applyAlignment="1" applyProtection="1">
      <alignment vertical="center"/>
    </xf>
    <xf numFmtId="167" fontId="0" fillId="10" borderId="12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Protection="1"/>
    <xf numFmtId="167" fontId="0" fillId="0" borderId="17" xfId="1" applyNumberFormat="1" applyFont="1" applyFill="1" applyBorder="1" applyProtection="1"/>
    <xf numFmtId="167" fontId="0" fillId="4" borderId="4" xfId="1" applyNumberFormat="1" applyFont="1" applyFill="1" applyBorder="1" applyProtection="1"/>
    <xf numFmtId="167" fontId="0" fillId="10" borderId="21" xfId="1" applyNumberFormat="1" applyFont="1" applyFill="1" applyBorder="1" applyProtection="1"/>
    <xf numFmtId="167" fontId="0" fillId="0" borderId="22" xfId="1" applyNumberFormat="1" applyFont="1" applyFill="1" applyBorder="1" applyProtection="1"/>
    <xf numFmtId="167" fontId="0" fillId="0" borderId="0" xfId="1" applyNumberFormat="1" applyFont="1" applyFill="1" applyBorder="1" applyProtection="1"/>
    <xf numFmtId="167" fontId="0" fillId="0" borderId="4" xfId="1" applyNumberFormat="1" applyFont="1" applyFill="1" applyBorder="1" applyProtection="1"/>
    <xf numFmtId="167" fontId="0" fillId="10" borderId="4" xfId="1" applyNumberFormat="1" applyFont="1" applyFill="1" applyBorder="1" applyProtection="1"/>
    <xf numFmtId="166" fontId="0" fillId="0" borderId="0" xfId="1" applyNumberFormat="1" applyFont="1" applyProtection="1"/>
    <xf numFmtId="167" fontId="0" fillId="0" borderId="0" xfId="1" applyNumberFormat="1" applyFont="1" applyBorder="1" applyProtection="1"/>
    <xf numFmtId="167" fontId="0" fillId="0" borderId="22" xfId="1" applyNumberFormat="1" applyFont="1" applyFill="1" applyBorder="1" applyAlignment="1" applyProtection="1">
      <alignment vertical="center"/>
    </xf>
    <xf numFmtId="166" fontId="0" fillId="0" borderId="0" xfId="1" applyNumberFormat="1" applyFont="1" applyFill="1" applyProtection="1"/>
    <xf numFmtId="167" fontId="0" fillId="10" borderId="12" xfId="1" applyNumberFormat="1" applyFont="1" applyFill="1" applyBorder="1" applyAlignment="1" applyProtection="1">
      <alignment horizontal="right" vertical="center"/>
    </xf>
    <xf numFmtId="167" fontId="0" fillId="10" borderId="0" xfId="1" applyNumberFormat="1" applyFont="1" applyFill="1" applyBorder="1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horizontal="right" vertical="center"/>
    </xf>
    <xf numFmtId="167" fontId="0" fillId="10" borderId="12" xfId="1" applyNumberFormat="1" applyFont="1" applyFill="1" applyBorder="1" applyProtection="1"/>
    <xf numFmtId="167" fontId="0" fillId="10" borderId="39" xfId="1" applyNumberFormat="1" applyFont="1" applyFill="1" applyBorder="1" applyProtection="1"/>
    <xf numFmtId="167" fontId="1" fillId="10" borderId="39" xfId="1" applyNumberFormat="1" applyFont="1" applyFill="1" applyBorder="1" applyProtection="1"/>
    <xf numFmtId="0" fontId="23" fillId="5" borderId="0" xfId="0" applyFont="1" applyFill="1"/>
    <xf numFmtId="169" fontId="23" fillId="5" borderId="0" xfId="0" applyNumberFormat="1" applyFont="1" applyFill="1"/>
    <xf numFmtId="0" fontId="24" fillId="0" borderId="0" xfId="0" applyFont="1"/>
    <xf numFmtId="167" fontId="0" fillId="0" borderId="4" xfId="1" applyNumberFormat="1" applyFont="1" applyFill="1" applyBorder="1" applyAlignment="1" applyProtection="1">
      <alignment horizontal="center" vertical="center"/>
    </xf>
    <xf numFmtId="165" fontId="6" fillId="5" borderId="0" xfId="1" applyFont="1" applyFill="1" applyBorder="1" applyProtection="1"/>
    <xf numFmtId="165" fontId="0" fillId="0" borderId="0" xfId="1" applyFont="1" applyFill="1" applyBorder="1" applyProtection="1"/>
    <xf numFmtId="165" fontId="5" fillId="9" borderId="13" xfId="1" applyFont="1" applyFill="1" applyBorder="1" applyAlignment="1" applyProtection="1">
      <alignment horizontal="center" vertical="center"/>
    </xf>
    <xf numFmtId="165" fontId="5" fillId="9" borderId="0" xfId="1" applyFont="1" applyFill="1" applyBorder="1" applyAlignment="1" applyProtection="1">
      <alignment horizontal="center" vertical="center"/>
    </xf>
    <xf numFmtId="0" fontId="20" fillId="0" borderId="0" xfId="2" applyProtection="1"/>
    <xf numFmtId="165" fontId="6" fillId="5" borderId="0" xfId="1" applyFont="1" applyFill="1" applyProtection="1"/>
    <xf numFmtId="165" fontId="6" fillId="0" borderId="0" xfId="1" applyFont="1" applyFill="1" applyProtection="1"/>
    <xf numFmtId="165" fontId="5" fillId="6" borderId="0" xfId="1" applyFont="1" applyFill="1" applyBorder="1" applyAlignment="1" applyProtection="1">
      <alignment horizontal="center" vertical="center"/>
    </xf>
    <xf numFmtId="165" fontId="5" fillId="6" borderId="0" xfId="1" applyFont="1" applyFill="1" applyAlignment="1" applyProtection="1">
      <alignment horizontal="center" vertical="center"/>
    </xf>
    <xf numFmtId="165" fontId="2" fillId="0" borderId="0" xfId="1" applyFont="1" applyAlignment="1" applyProtection="1">
      <alignment horizontal="center" vertical="center"/>
    </xf>
    <xf numFmtId="165" fontId="6" fillId="0" borderId="0" xfId="1" applyFont="1" applyFill="1" applyAlignment="1" applyProtection="1">
      <alignment horizontal="center"/>
    </xf>
    <xf numFmtId="165" fontId="0" fillId="0" borderId="0" xfId="1" applyFont="1" applyProtection="1"/>
    <xf numFmtId="165" fontId="0" fillId="0" borderId="0" xfId="1" applyFont="1" applyAlignment="1" applyProtection="1">
      <alignment horizontal="center"/>
    </xf>
    <xf numFmtId="165" fontId="0" fillId="7" borderId="12" xfId="1" applyFont="1" applyFill="1" applyBorder="1" applyProtection="1"/>
    <xf numFmtId="165" fontId="0" fillId="0" borderId="12" xfId="1" applyFont="1" applyFill="1" applyBorder="1" applyProtection="1"/>
    <xf numFmtId="167" fontId="0" fillId="7" borderId="4" xfId="1" applyNumberFormat="1" applyFont="1" applyFill="1" applyBorder="1" applyProtection="1"/>
    <xf numFmtId="167" fontId="0" fillId="0" borderId="0" xfId="1" applyNumberFormat="1" applyFont="1" applyFill="1" applyProtection="1"/>
    <xf numFmtId="165" fontId="0" fillId="0" borderId="0" xfId="1" applyFont="1" applyFill="1" applyProtection="1"/>
    <xf numFmtId="165" fontId="0" fillId="0" borderId="12" xfId="1" applyFont="1" applyFill="1" applyBorder="1" applyAlignment="1" applyProtection="1">
      <alignment vertical="center"/>
    </xf>
    <xf numFmtId="165" fontId="0" fillId="0" borderId="12" xfId="1" applyFont="1" applyBorder="1" applyProtection="1"/>
    <xf numFmtId="165" fontId="0" fillId="7" borderId="12" xfId="1" applyFont="1" applyFill="1" applyBorder="1" applyAlignment="1" applyProtection="1">
      <alignment vertical="center"/>
    </xf>
    <xf numFmtId="165" fontId="0" fillId="0" borderId="12" xfId="1" applyFont="1" applyBorder="1" applyAlignment="1" applyProtection="1">
      <alignment vertical="center"/>
    </xf>
    <xf numFmtId="165" fontId="0" fillId="4" borderId="4" xfId="1" applyFont="1" applyFill="1" applyBorder="1" applyProtection="1"/>
    <xf numFmtId="165" fontId="0" fillId="0" borderId="4" xfId="1" applyFont="1" applyBorder="1" applyProtection="1"/>
    <xf numFmtId="165" fontId="0" fillId="4" borderId="12" xfId="1" applyFont="1" applyFill="1" applyBorder="1" applyProtection="1"/>
    <xf numFmtId="165" fontId="2" fillId="0" borderId="0" xfId="1" applyFont="1" applyFill="1" applyAlignment="1" applyProtection="1">
      <alignment horizontal="center" vertical="center"/>
    </xf>
    <xf numFmtId="165" fontId="0" fillId="0" borderId="4" xfId="1" applyFont="1" applyFill="1" applyBorder="1" applyProtection="1"/>
    <xf numFmtId="167" fontId="0" fillId="0" borderId="12" xfId="1" applyNumberFormat="1" applyFont="1" applyFill="1" applyBorder="1" applyAlignment="1" applyProtection="1">
      <alignment vertical="center"/>
    </xf>
    <xf numFmtId="165" fontId="0" fillId="4" borderId="0" xfId="1" applyFont="1" applyFill="1" applyBorder="1" applyProtection="1"/>
    <xf numFmtId="165" fontId="0" fillId="0" borderId="16" xfId="1" applyFont="1" applyBorder="1" applyAlignment="1" applyProtection="1">
      <alignment vertical="center"/>
    </xf>
    <xf numFmtId="167" fontId="0" fillId="10" borderId="23" xfId="1" applyNumberFormat="1" applyFont="1" applyFill="1" applyBorder="1" applyAlignment="1" applyProtection="1">
      <alignment horizontal="right" wrapText="1"/>
    </xf>
    <xf numFmtId="167" fontId="0" fillId="10" borderId="16" xfId="1" applyNumberFormat="1" applyFont="1" applyFill="1" applyBorder="1" applyProtection="1"/>
    <xf numFmtId="167" fontId="0" fillId="10" borderId="23" xfId="1" applyNumberFormat="1" applyFont="1" applyFill="1" applyBorder="1" applyProtection="1"/>
    <xf numFmtId="167" fontId="0" fillId="10" borderId="16" xfId="1" applyNumberFormat="1" applyFont="1" applyFill="1" applyBorder="1" applyAlignment="1" applyProtection="1">
      <alignment vertical="center"/>
    </xf>
    <xf numFmtId="167" fontId="0" fillId="10" borderId="18" xfId="1" applyNumberFormat="1" applyFont="1" applyFill="1" applyBorder="1" applyProtection="1"/>
    <xf numFmtId="165" fontId="1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/>
    <xf numFmtId="165" fontId="0" fillId="0" borderId="23" xfId="1" applyFont="1" applyFill="1" applyBorder="1" applyAlignment="1" applyProtection="1">
      <alignment horizontal="right"/>
    </xf>
    <xf numFmtId="0" fontId="5" fillId="6" borderId="20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168" fontId="5" fillId="6" borderId="14" xfId="0" applyNumberFormat="1" applyFont="1" applyFill="1" applyBorder="1" applyAlignment="1">
      <alignment horizontal="center" vertical="center"/>
    </xf>
    <xf numFmtId="0" fontId="19" fillId="0" borderId="34" xfId="0" applyFont="1" applyBorder="1"/>
    <xf numFmtId="0" fontId="19" fillId="0" borderId="35" xfId="0" applyFont="1" applyBorder="1"/>
    <xf numFmtId="167" fontId="19" fillId="0" borderId="33" xfId="0" applyNumberFormat="1" applyFont="1" applyBorder="1"/>
    <xf numFmtId="0" fontId="5" fillId="9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167" fontId="0" fillId="10" borderId="19" xfId="1" applyNumberFormat="1" applyFont="1" applyFill="1" applyBorder="1" applyAlignment="1" applyProtection="1">
      <alignment vertical="center"/>
    </xf>
    <xf numFmtId="0" fontId="19" fillId="0" borderId="30" xfId="0" applyFont="1" applyBorder="1" applyAlignment="1">
      <alignment vertical="center"/>
    </xf>
    <xf numFmtId="168" fontId="0" fillId="0" borderId="24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8" xfId="0" applyBorder="1" applyAlignment="1">
      <alignment horizontal="right"/>
    </xf>
    <xf numFmtId="165" fontId="25" fillId="5" borderId="0" xfId="1" applyFont="1" applyFill="1" applyProtection="1"/>
    <xf numFmtId="0" fontId="0" fillId="0" borderId="12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7" borderId="4" xfId="1" applyFont="1" applyFill="1" applyBorder="1" applyProtection="1"/>
    <xf numFmtId="165" fontId="0" fillId="7" borderId="3" xfId="1" applyFont="1" applyFill="1" applyBorder="1" applyProtection="1"/>
    <xf numFmtId="167" fontId="0" fillId="0" borderId="51" xfId="1" applyNumberFormat="1" applyFont="1" applyFill="1" applyBorder="1" applyAlignment="1" applyProtection="1">
      <alignment vertical="center"/>
    </xf>
    <xf numFmtId="167" fontId="2" fillId="0" borderId="50" xfId="1" applyNumberFormat="1" applyFont="1" applyFill="1" applyBorder="1" applyAlignment="1" applyProtection="1">
      <alignment horizontal="right"/>
    </xf>
    <xf numFmtId="165" fontId="0" fillId="0" borderId="50" xfId="1" applyFont="1" applyFill="1" applyBorder="1" applyProtection="1"/>
    <xf numFmtId="0" fontId="0" fillId="2" borderId="54" xfId="0" applyFill="1" applyBorder="1" applyAlignment="1" applyProtection="1">
      <alignment horizontal="center" vertical="center"/>
      <protection locked="0"/>
    </xf>
    <xf numFmtId="167" fontId="2" fillId="0" borderId="50" xfId="1" applyNumberFormat="1" applyFont="1" applyFill="1" applyBorder="1" applyAlignment="1" applyProtection="1">
      <alignment horizontal="center"/>
    </xf>
    <xf numFmtId="0" fontId="19" fillId="0" borderId="7" xfId="0" applyFont="1" applyBorder="1" applyAlignment="1">
      <alignment vertical="center"/>
    </xf>
    <xf numFmtId="0" fontId="19" fillId="7" borderId="30" xfId="0" applyFont="1" applyFill="1" applyBorder="1" applyAlignment="1">
      <alignment vertical="center"/>
    </xf>
    <xf numFmtId="0" fontId="0" fillId="0" borderId="19" xfId="0" applyBorder="1" applyAlignment="1">
      <alignment horizontal="right" vertical="center"/>
    </xf>
    <xf numFmtId="165" fontId="0" fillId="0" borderId="4" xfId="1" applyFont="1" applyFill="1" applyBorder="1" applyAlignment="1" applyProtection="1">
      <alignment horizontal="right"/>
    </xf>
    <xf numFmtId="167" fontId="0" fillId="0" borderId="12" xfId="1" applyNumberFormat="1" applyFont="1" applyBorder="1" applyProtection="1"/>
    <xf numFmtId="165" fontId="1" fillId="0" borderId="0" xfId="1" applyFont="1" applyAlignment="1" applyProtection="1">
      <alignment horizontal="center"/>
    </xf>
    <xf numFmtId="165" fontId="0" fillId="0" borderId="0" xfId="1" applyFont="1" applyAlignment="1" applyProtection="1"/>
    <xf numFmtId="0" fontId="0" fillId="0" borderId="0" xfId="0" applyAlignment="1">
      <alignment horizontal="right"/>
    </xf>
    <xf numFmtId="167" fontId="0" fillId="0" borderId="12" xfId="1" applyNumberFormat="1" applyFont="1" applyFill="1" applyBorder="1" applyAlignment="1" applyProtection="1"/>
    <xf numFmtId="165" fontId="6" fillId="0" borderId="0" xfId="1" applyFont="1" applyFill="1" applyAlignment="1" applyProtection="1"/>
    <xf numFmtId="167" fontId="26" fillId="0" borderId="22" xfId="1" applyNumberFormat="1" applyFont="1" applyFill="1" applyBorder="1" applyAlignment="1" applyProtection="1">
      <alignment horizontal="center"/>
    </xf>
    <xf numFmtId="168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7" borderId="18" xfId="1" applyFont="1" applyFill="1" applyBorder="1" applyProtection="1"/>
    <xf numFmtId="0" fontId="0" fillId="7" borderId="6" xfId="0" applyFill="1" applyBorder="1" applyAlignment="1">
      <alignment horizontal="right"/>
    </xf>
    <xf numFmtId="168" fontId="0" fillId="0" borderId="14" xfId="0" applyNumberFormat="1" applyBorder="1" applyAlignment="1">
      <alignment horizontal="left"/>
    </xf>
    <xf numFmtId="165" fontId="0" fillId="0" borderId="18" xfId="1" applyFont="1" applyFill="1" applyBorder="1" applyProtection="1"/>
    <xf numFmtId="15" fontId="0" fillId="0" borderId="19" xfId="0" applyNumberFormat="1" applyBorder="1"/>
    <xf numFmtId="168" fontId="0" fillId="4" borderId="14" xfId="0" applyNumberFormat="1" applyFill="1" applyBorder="1" applyAlignment="1">
      <alignment horizontal="left"/>
    </xf>
    <xf numFmtId="0" fontId="20" fillId="0" borderId="0" xfId="2" applyFill="1" applyAlignment="1" applyProtection="1">
      <alignment vertical="center"/>
    </xf>
    <xf numFmtId="0" fontId="20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165" fontId="0" fillId="0" borderId="18" xfId="1" applyFont="1" applyFill="1" applyBorder="1" applyAlignment="1" applyProtection="1">
      <alignment vertical="center"/>
    </xf>
    <xf numFmtId="0" fontId="5" fillId="0" borderId="0" xfId="0" applyFont="1" applyAlignment="1">
      <alignment horizontal="right"/>
    </xf>
    <xf numFmtId="165" fontId="0" fillId="0" borderId="18" xfId="1" applyFont="1" applyBorder="1" applyProtection="1"/>
    <xf numFmtId="0" fontId="0" fillId="4" borderId="29" xfId="0" applyFill="1" applyBorder="1"/>
    <xf numFmtId="165" fontId="0" fillId="7" borderId="18" xfId="1" applyFont="1" applyFill="1" applyBorder="1" applyAlignment="1" applyProtection="1">
      <alignment vertical="center"/>
    </xf>
    <xf numFmtId="0" fontId="0" fillId="7" borderId="6" xfId="0" applyFill="1" applyBorder="1" applyAlignment="1">
      <alignment horizontal="right" vertical="center"/>
    </xf>
    <xf numFmtId="0" fontId="0" fillId="7" borderId="5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8" xfId="0" applyFill="1" applyBorder="1" applyAlignment="1">
      <alignment horizontal="right" vertical="center"/>
    </xf>
    <xf numFmtId="0" fontId="0" fillId="7" borderId="19" xfId="0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168" fontId="7" fillId="0" borderId="0" xfId="0" applyNumberFormat="1" applyFont="1" applyAlignment="1">
      <alignment horizontal="center"/>
    </xf>
    <xf numFmtId="0" fontId="5" fillId="6" borderId="27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65" fontId="0" fillId="4" borderId="23" xfId="1" applyFont="1" applyFill="1" applyBorder="1" applyProtection="1"/>
    <xf numFmtId="165" fontId="0" fillId="4" borderId="18" xfId="1" applyFont="1" applyFill="1" applyBorder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8" fontId="0" fillId="0" borderId="12" xfId="0" applyNumberFormat="1" applyBorder="1" applyAlignment="1">
      <alignment vertical="center"/>
    </xf>
    <xf numFmtId="165" fontId="0" fillId="0" borderId="23" xfId="1" applyFont="1" applyFill="1" applyBorder="1" applyProtection="1"/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20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7" borderId="23" xfId="1" applyFont="1" applyFill="1" applyBorder="1" applyProtection="1"/>
    <xf numFmtId="0" fontId="5" fillId="6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0" fillId="0" borderId="0" xfId="2" applyFill="1" applyAlignment="1" applyProtection="1">
      <alignment horizontal="left" vertical="center" wrapText="1"/>
    </xf>
    <xf numFmtId="0" fontId="0" fillId="0" borderId="22" xfId="0" applyBorder="1" applyAlignment="1">
      <alignment horizontal="right" vertical="center"/>
    </xf>
    <xf numFmtId="0" fontId="0" fillId="7" borderId="53" xfId="0" applyFill="1" applyBorder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2" fillId="0" borderId="49" xfId="0" applyFont="1" applyBorder="1"/>
    <xf numFmtId="0" fontId="2" fillId="0" borderId="50" xfId="0" applyFont="1" applyBorder="1"/>
    <xf numFmtId="168" fontId="0" fillId="0" borderId="50" xfId="0" applyNumberFormat="1" applyBorder="1" applyAlignment="1">
      <alignment horizontal="left"/>
    </xf>
    <xf numFmtId="0" fontId="0" fillId="0" borderId="50" xfId="0" applyBorder="1"/>
    <xf numFmtId="15" fontId="0" fillId="0" borderId="50" xfId="0" applyNumberFormat="1" applyBorder="1"/>
    <xf numFmtId="0" fontId="0" fillId="0" borderId="52" xfId="0" applyBorder="1" applyAlignment="1">
      <alignment horizontal="right"/>
    </xf>
    <xf numFmtId="0" fontId="0" fillId="0" borderId="31" xfId="0" applyBorder="1"/>
    <xf numFmtId="0" fontId="0" fillId="7" borderId="31" xfId="0" applyFill="1" applyBorder="1"/>
    <xf numFmtId="168" fontId="0" fillId="7" borderId="14" xfId="0" applyNumberFormat="1" applyFill="1" applyBorder="1" applyAlignment="1">
      <alignment horizontal="left"/>
    </xf>
    <xf numFmtId="0" fontId="0" fillId="7" borderId="17" xfId="0" applyFill="1" applyBorder="1" applyAlignment="1">
      <alignment horizontal="right" vertical="center"/>
    </xf>
    <xf numFmtId="0" fontId="0" fillId="7" borderId="43" xfId="0" applyFill="1" applyBorder="1"/>
    <xf numFmtId="0" fontId="0" fillId="7" borderId="4" xfId="0" applyFill="1" applyBorder="1" applyAlignment="1">
      <alignment vertical="center"/>
    </xf>
    <xf numFmtId="0" fontId="0" fillId="0" borderId="24" xfId="0" applyBorder="1"/>
    <xf numFmtId="0" fontId="0" fillId="7" borderId="31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15" fontId="0" fillId="0" borderId="12" xfId="0" applyNumberFormat="1" applyBorder="1"/>
    <xf numFmtId="0" fontId="0" fillId="4" borderId="0" xfId="0" applyFill="1" applyAlignment="1">
      <alignment horizontal="right"/>
    </xf>
    <xf numFmtId="0" fontId="19" fillId="7" borderId="5" xfId="0" applyFont="1" applyFill="1" applyBorder="1" applyAlignment="1">
      <alignment vertical="center"/>
    </xf>
    <xf numFmtId="0" fontId="20" fillId="0" borderId="0" xfId="2" applyAlignment="1" applyProtection="1"/>
    <xf numFmtId="0" fontId="20" fillId="0" borderId="0" xfId="2" applyFill="1" applyAlignment="1" applyProtection="1"/>
    <xf numFmtId="165" fontId="0" fillId="0" borderId="18" xfId="1" applyFont="1" applyBorder="1" applyAlignment="1" applyProtection="1">
      <alignment horizontal="right" vertical="center"/>
    </xf>
    <xf numFmtId="167" fontId="1" fillId="10" borderId="46" xfId="1" applyNumberFormat="1" applyFont="1" applyFill="1" applyBorder="1" applyProtection="1"/>
    <xf numFmtId="168" fontId="0" fillId="7" borderId="12" xfId="0" applyNumberFormat="1" applyFill="1" applyBorder="1" applyAlignment="1">
      <alignment vertical="center"/>
    </xf>
    <xf numFmtId="169" fontId="0" fillId="0" borderId="4" xfId="0" applyNumberFormat="1" applyBorder="1"/>
    <xf numFmtId="169" fontId="0" fillId="0" borderId="12" xfId="0" applyNumberFormat="1" applyBorder="1"/>
    <xf numFmtId="0" fontId="0" fillId="0" borderId="3" xfId="0" applyBorder="1"/>
    <xf numFmtId="169" fontId="0" fillId="0" borderId="3" xfId="0" applyNumberFormat="1" applyBorder="1"/>
    <xf numFmtId="0" fontId="0" fillId="3" borderId="57" xfId="0" applyFill="1" applyBorder="1" applyAlignment="1" applyProtection="1">
      <alignment horizontal="left" vertical="center"/>
      <protection locked="0"/>
    </xf>
    <xf numFmtId="167" fontId="26" fillId="12" borderId="22" xfId="1" applyNumberFormat="1" applyFont="1" applyFill="1" applyBorder="1" applyAlignment="1" applyProtection="1">
      <alignment horizontal="center"/>
    </xf>
    <xf numFmtId="167" fontId="26" fillId="7" borderId="22" xfId="1" applyNumberFormat="1" applyFont="1" applyFill="1" applyBorder="1" applyAlignment="1" applyProtection="1">
      <alignment horizontal="center"/>
    </xf>
    <xf numFmtId="167" fontId="0" fillId="12" borderId="17" xfId="1" applyNumberFormat="1" applyFont="1" applyFill="1" applyBorder="1" applyAlignment="1" applyProtection="1">
      <alignment vertical="center"/>
    </xf>
    <xf numFmtId="0" fontId="0" fillId="13" borderId="0" xfId="0" applyFill="1" applyAlignment="1">
      <alignment horizontal="right"/>
    </xf>
    <xf numFmtId="15" fontId="0" fillId="12" borderId="22" xfId="0" applyNumberFormat="1" applyFill="1" applyBorder="1"/>
    <xf numFmtId="15" fontId="0" fillId="12" borderId="21" xfId="0" applyNumberFormat="1" applyFill="1" applyBorder="1"/>
    <xf numFmtId="167" fontId="0" fillId="7" borderId="4" xfId="1" applyNumberFormat="1" applyFont="1" applyFill="1" applyBorder="1" applyAlignment="1" applyProtection="1">
      <alignment vertical="center"/>
    </xf>
    <xf numFmtId="167" fontId="0" fillId="0" borderId="12" xfId="1" applyNumberFormat="1" applyFont="1" applyFill="1" applyBorder="1" applyAlignment="1" applyProtection="1">
      <alignment horizontal="left"/>
    </xf>
    <xf numFmtId="0" fontId="0" fillId="7" borderId="24" xfId="0" applyFill="1" applyBorder="1"/>
    <xf numFmtId="0" fontId="0" fillId="7" borderId="60" xfId="0" applyFill="1" applyBorder="1"/>
    <xf numFmtId="167" fontId="0" fillId="7" borderId="14" xfId="1" applyNumberFormat="1" applyFont="1" applyFill="1" applyBorder="1" applyAlignment="1"/>
    <xf numFmtId="167" fontId="0" fillId="0" borderId="24" xfId="1" applyNumberFormat="1" applyFont="1" applyBorder="1" applyAlignment="1"/>
    <xf numFmtId="0" fontId="0" fillId="4" borderId="24" xfId="0" applyFill="1" applyBorder="1"/>
    <xf numFmtId="167" fontId="0" fillId="7" borderId="24" xfId="1" applyNumberFormat="1" applyFont="1" applyFill="1" applyBorder="1" applyAlignment="1"/>
    <xf numFmtId="167" fontId="0" fillId="0" borderId="12" xfId="1" applyNumberFormat="1" applyFont="1" applyBorder="1" applyAlignment="1"/>
    <xf numFmtId="168" fontId="0" fillId="7" borderId="12" xfId="0" applyNumberFormat="1" applyFill="1" applyBorder="1" applyAlignment="1">
      <alignment horizontal="left" vertical="center"/>
    </xf>
    <xf numFmtId="15" fontId="0" fillId="0" borderId="22" xfId="0" applyNumberFormat="1" applyBorder="1" applyAlignment="1">
      <alignment horizontal="right"/>
    </xf>
    <xf numFmtId="0" fontId="0" fillId="4" borderId="32" xfId="0" applyFill="1" applyBorder="1" applyAlignment="1">
      <alignment horizontal="right"/>
    </xf>
    <xf numFmtId="0" fontId="0" fillId="4" borderId="42" xfId="0" applyFill="1" applyBorder="1" applyAlignment="1">
      <alignment horizontal="right"/>
    </xf>
    <xf numFmtId="0" fontId="0" fillId="4" borderId="58" xfId="0" applyFill="1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58" xfId="0" applyBorder="1" applyAlignment="1">
      <alignment horizontal="right"/>
    </xf>
    <xf numFmtId="15" fontId="0" fillId="4" borderId="32" xfId="0" applyNumberFormat="1" applyFill="1" applyBorder="1" applyAlignment="1">
      <alignment horizontal="right"/>
    </xf>
    <xf numFmtId="15" fontId="0" fillId="4" borderId="42" xfId="0" applyNumberFormat="1" applyFill="1" applyBorder="1" applyAlignment="1">
      <alignment horizontal="right"/>
    </xf>
    <xf numFmtId="167" fontId="0" fillId="7" borderId="12" xfId="1" applyNumberFormat="1" applyFont="1" applyFill="1" applyBorder="1" applyAlignment="1"/>
    <xf numFmtId="0" fontId="0" fillId="0" borderId="31" xfId="0" applyBorder="1" applyAlignment="1">
      <alignment vertical="center"/>
    </xf>
    <xf numFmtId="0" fontId="0" fillId="7" borderId="60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167" fontId="0" fillId="7" borderId="62" xfId="1" applyNumberFormat="1" applyFont="1" applyFill="1" applyBorder="1" applyAlignment="1" applyProtection="1">
      <alignment vertical="center"/>
    </xf>
    <xf numFmtId="165" fontId="0" fillId="7" borderId="38" xfId="1" applyFont="1" applyFill="1" applyBorder="1" applyProtection="1"/>
    <xf numFmtId="0" fontId="0" fillId="7" borderId="38" xfId="0" applyFill="1" applyBorder="1" applyAlignment="1">
      <alignment horizontal="right" vertical="center"/>
    </xf>
    <xf numFmtId="0" fontId="0" fillId="7" borderId="63" xfId="0" applyFill="1" applyBorder="1" applyAlignment="1">
      <alignment horizontal="right" vertical="center"/>
    </xf>
    <xf numFmtId="0" fontId="0" fillId="7" borderId="64" xfId="0" applyFill="1" applyBorder="1" applyAlignment="1">
      <alignment horizontal="right"/>
    </xf>
    <xf numFmtId="167" fontId="0" fillId="12" borderId="4" xfId="1" applyNumberFormat="1" applyFont="1" applyFill="1" applyBorder="1" applyAlignment="1" applyProtection="1">
      <alignment vertical="center"/>
    </xf>
    <xf numFmtId="0" fontId="0" fillId="7" borderId="7" xfId="0" applyFill="1" applyBorder="1" applyAlignment="1">
      <alignment vertical="center"/>
    </xf>
    <xf numFmtId="0" fontId="19" fillId="7" borderId="34" xfId="0" applyFont="1" applyFill="1" applyBorder="1"/>
    <xf numFmtId="0" fontId="19" fillId="7" borderId="35" xfId="0" applyFont="1" applyFill="1" applyBorder="1"/>
    <xf numFmtId="167" fontId="19" fillId="7" borderId="33" xfId="0" applyNumberFormat="1" applyFont="1" applyFill="1" applyBorder="1"/>
    <xf numFmtId="167" fontId="0" fillId="0" borderId="4" xfId="1" applyNumberFormat="1" applyFont="1" applyFill="1" applyBorder="1" applyAlignment="1" applyProtection="1">
      <alignment horizontal="left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66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7" xfId="0" applyFill="1" applyBorder="1" applyAlignment="1" applyProtection="1">
      <alignment horizont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vertical="center"/>
    </xf>
    <xf numFmtId="168" fontId="0" fillId="0" borderId="12" xfId="0" applyNumberFormat="1" applyBorder="1" applyAlignment="1">
      <alignment horizontal="left"/>
    </xf>
    <xf numFmtId="0" fontId="0" fillId="7" borderId="5" xfId="0" applyFill="1" applyBorder="1"/>
    <xf numFmtId="0" fontId="0" fillId="7" borderId="12" xfId="0" applyFill="1" applyBorder="1"/>
    <xf numFmtId="168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8" fontId="0" fillId="0" borderId="2" xfId="0" applyNumberFormat="1" applyBorder="1" applyAlignment="1">
      <alignment horizontal="left"/>
    </xf>
    <xf numFmtId="15" fontId="0" fillId="12" borderId="18" xfId="0" applyNumberFormat="1" applyFill="1" applyBorder="1"/>
    <xf numFmtId="15" fontId="0" fillId="12" borderId="19" xfId="0" applyNumberFormat="1" applyFill="1" applyBorder="1"/>
    <xf numFmtId="0" fontId="0" fillId="7" borderId="20" xfId="0" applyFill="1" applyBorder="1"/>
    <xf numFmtId="0" fontId="0" fillId="0" borderId="20" xfId="0" applyBorder="1"/>
    <xf numFmtId="0" fontId="0" fillId="4" borderId="5" xfId="0" applyFill="1" applyBorder="1"/>
    <xf numFmtId="0" fontId="0" fillId="0" borderId="24" xfId="0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29" xfId="0" applyBorder="1"/>
    <xf numFmtId="0" fontId="0" fillId="4" borderId="7" xfId="0" applyFill="1" applyBorder="1"/>
    <xf numFmtId="0" fontId="0" fillId="4" borderId="4" xfId="0" applyFill="1" applyBorder="1"/>
    <xf numFmtId="0" fontId="0" fillId="4" borderId="12" xfId="0" applyFill="1" applyBorder="1"/>
    <xf numFmtId="168" fontId="0" fillId="4" borderId="12" xfId="0" applyNumberFormat="1" applyFill="1" applyBorder="1" applyAlignment="1">
      <alignment horizontal="left"/>
    </xf>
    <xf numFmtId="168" fontId="0" fillId="7" borderId="12" xfId="0" applyNumberFormat="1" applyFill="1" applyBorder="1" applyAlignment="1">
      <alignment horizontal="left"/>
    </xf>
    <xf numFmtId="0" fontId="0" fillId="4" borderId="6" xfId="0" applyFill="1" applyBorder="1" applyAlignment="1">
      <alignment horizontal="right"/>
    </xf>
    <xf numFmtId="0" fontId="0" fillId="13" borderId="6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5" fillId="6" borderId="28" xfId="0" applyFont="1" applyFill="1" applyBorder="1" applyAlignment="1">
      <alignment horizontal="center" vertical="center" wrapText="1"/>
    </xf>
    <xf numFmtId="168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0" fillId="0" borderId="4" xfId="0" applyBorder="1" applyAlignment="1">
      <alignment horizontal="right"/>
    </xf>
    <xf numFmtId="168" fontId="0" fillId="13" borderId="14" xfId="0" applyNumberFormat="1" applyFill="1" applyBorder="1" applyAlignment="1">
      <alignment horizontal="left"/>
    </xf>
    <xf numFmtId="167" fontId="0" fillId="10" borderId="12" xfId="1" applyNumberFormat="1" applyFont="1" applyFill="1" applyBorder="1" applyAlignment="1" applyProtection="1">
      <alignment horizontal="right"/>
    </xf>
    <xf numFmtId="0" fontId="5" fillId="6" borderId="25" xfId="0" applyFont="1" applyFill="1" applyBorder="1" applyAlignment="1">
      <alignment horizontal="center" vertical="center"/>
    </xf>
    <xf numFmtId="0" fontId="0" fillId="0" borderId="9" xfId="0" applyBorder="1" applyAlignment="1">
      <alignment horizontal="right"/>
    </xf>
    <xf numFmtId="15" fontId="0" fillId="0" borderId="23" xfId="0" applyNumberFormat="1" applyBorder="1" applyAlignment="1">
      <alignment horizontal="right" vertical="center"/>
    </xf>
    <xf numFmtId="15" fontId="0" fillId="0" borderId="21" xfId="0" applyNumberFormat="1" applyBorder="1" applyAlignment="1">
      <alignment horizontal="right" vertical="center"/>
    </xf>
    <xf numFmtId="0" fontId="5" fillId="6" borderId="4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8" fontId="5" fillId="6" borderId="2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19" fillId="0" borderId="59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5" fillId="6" borderId="0" xfId="0" applyFont="1" applyFill="1" applyAlignment="1">
      <alignment horizontal="right" vertical="center"/>
    </xf>
    <xf numFmtId="168" fontId="0" fillId="0" borderId="12" xfId="0" applyNumberFormat="1" applyBorder="1" applyAlignment="1">
      <alignment horizontal="left" vertical="center"/>
    </xf>
    <xf numFmtId="15" fontId="0" fillId="0" borderId="22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168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6" borderId="6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right" vertical="center"/>
    </xf>
    <xf numFmtId="15" fontId="0" fillId="7" borderId="22" xfId="0" applyNumberFormat="1" applyFill="1" applyBorder="1" applyAlignment="1">
      <alignment horizontal="right" vertical="center"/>
    </xf>
    <xf numFmtId="15" fontId="0" fillId="7" borderId="21" xfId="0" applyNumberFormat="1" applyFill="1" applyBorder="1" applyAlignment="1">
      <alignment horizontal="right" vertical="center"/>
    </xf>
    <xf numFmtId="15" fontId="0" fillId="7" borderId="18" xfId="0" applyNumberFormat="1" applyFill="1" applyBorder="1" applyAlignment="1">
      <alignment horizontal="right" vertical="center"/>
    </xf>
    <xf numFmtId="15" fontId="0" fillId="7" borderId="19" xfId="0" applyNumberFormat="1" applyFill="1" applyBorder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2" fillId="0" borderId="0" xfId="0" applyFont="1"/>
    <xf numFmtId="168" fontId="0" fillId="0" borderId="0" xfId="0" applyNumberFormat="1" applyAlignment="1">
      <alignment horizontal="left"/>
    </xf>
    <xf numFmtId="168" fontId="0" fillId="0" borderId="3" xfId="0" applyNumberFormat="1" applyBorder="1" applyAlignment="1">
      <alignment horizontal="left" vertical="center"/>
    </xf>
    <xf numFmtId="168" fontId="0" fillId="0" borderId="4" xfId="0" applyNumberFormat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5" fontId="0" fillId="0" borderId="45" xfId="0" applyNumberFormat="1" applyBorder="1" applyAlignment="1">
      <alignment vertical="center"/>
    </xf>
    <xf numFmtId="15" fontId="0" fillId="0" borderId="12" xfId="0" applyNumberFormat="1" applyBorder="1" applyAlignment="1">
      <alignment vertical="center"/>
    </xf>
    <xf numFmtId="15" fontId="0" fillId="0" borderId="18" xfId="0" applyNumberFormat="1" applyBorder="1" applyAlignment="1">
      <alignment horizontal="right" vertical="center"/>
    </xf>
    <xf numFmtId="15" fontId="0" fillId="0" borderId="19" xfId="0" applyNumberFormat="1" applyBorder="1" applyAlignment="1">
      <alignment horizontal="right" vertical="center"/>
    </xf>
    <xf numFmtId="165" fontId="0" fillId="5" borderId="0" xfId="1" applyFont="1" applyFill="1" applyProtection="1"/>
    <xf numFmtId="0" fontId="0" fillId="4" borderId="31" xfId="0" applyFill="1" applyBorder="1"/>
    <xf numFmtId="0" fontId="0" fillId="12" borderId="31" xfId="0" applyFill="1" applyBorder="1"/>
    <xf numFmtId="0" fontId="0" fillId="7" borderId="58" xfId="0" applyFill="1" applyBorder="1" applyAlignment="1">
      <alignment horizontal="right"/>
    </xf>
    <xf numFmtId="0" fontId="0" fillId="12" borderId="6" xfId="0" applyFill="1" applyBorder="1" applyAlignment="1">
      <alignment horizontal="right"/>
    </xf>
    <xf numFmtId="0" fontId="0" fillId="12" borderId="6" xfId="0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170" fontId="0" fillId="0" borderId="12" xfId="0" applyNumberFormat="1" applyBorder="1" applyAlignment="1">
      <alignment horizontal="left" vertical="center"/>
    </xf>
    <xf numFmtId="15" fontId="0" fillId="0" borderId="12" xfId="0" applyNumberFormat="1" applyBorder="1" applyAlignment="1">
      <alignment horizontal="right" vertical="center"/>
    </xf>
    <xf numFmtId="15" fontId="0" fillId="0" borderId="0" xfId="0" applyNumberFormat="1" applyAlignment="1">
      <alignment horizontal="right"/>
    </xf>
    <xf numFmtId="15" fontId="0" fillId="0" borderId="0" xfId="0" applyNumberFormat="1" applyAlignment="1">
      <alignment horizontal="right" vertical="center"/>
    </xf>
    <xf numFmtId="15" fontId="0" fillId="0" borderId="3" xfId="0" applyNumberFormat="1" applyBorder="1" applyAlignment="1">
      <alignment horizontal="right" vertical="center"/>
    </xf>
    <xf numFmtId="15" fontId="0" fillId="0" borderId="12" xfId="0" applyNumberFormat="1" applyBorder="1" applyAlignment="1">
      <alignment horizontal="right"/>
    </xf>
    <xf numFmtId="15" fontId="0" fillId="0" borderId="4" xfId="0" applyNumberFormat="1" applyBorder="1" applyAlignment="1">
      <alignment horizontal="right"/>
    </xf>
    <xf numFmtId="168" fontId="0" fillId="0" borderId="12" xfId="0" applyNumberFormat="1" applyBorder="1" applyAlignment="1">
      <alignment horizontal="right" vertical="center"/>
    </xf>
    <xf numFmtId="0" fontId="0" fillId="12" borderId="47" xfId="0" applyFill="1" applyBorder="1"/>
    <xf numFmtId="167" fontId="0" fillId="12" borderId="51" xfId="1" applyNumberFormat="1" applyFont="1" applyFill="1" applyBorder="1" applyAlignment="1" applyProtection="1">
      <alignment vertical="center"/>
    </xf>
    <xf numFmtId="167" fontId="2" fillId="12" borderId="50" xfId="1" applyNumberFormat="1" applyFont="1" applyFill="1" applyBorder="1" applyAlignment="1" applyProtection="1">
      <alignment horizontal="right"/>
    </xf>
    <xf numFmtId="15" fontId="0" fillId="0" borderId="14" xfId="0" applyNumberFormat="1" applyBorder="1" applyAlignment="1">
      <alignment horizontal="right"/>
    </xf>
    <xf numFmtId="170" fontId="0" fillId="0" borderId="12" xfId="0" applyNumberFormat="1" applyBorder="1" applyAlignment="1">
      <alignment vertical="center"/>
    </xf>
    <xf numFmtId="170" fontId="0" fillId="0" borderId="0" xfId="0" applyNumberFormat="1"/>
    <xf numFmtId="170" fontId="5" fillId="6" borderId="14" xfId="0" applyNumberFormat="1" applyFont="1" applyFill="1" applyBorder="1" applyAlignment="1">
      <alignment horizontal="center" vertical="center"/>
    </xf>
    <xf numFmtId="170" fontId="0" fillId="7" borderId="2" xfId="0" applyNumberFormat="1" applyFill="1" applyBorder="1" applyAlignment="1">
      <alignment horizontal="left"/>
    </xf>
    <xf numFmtId="170" fontId="0" fillId="0" borderId="50" xfId="0" applyNumberFormat="1" applyBorder="1" applyAlignment="1">
      <alignment horizontal="left"/>
    </xf>
    <xf numFmtId="170" fontId="0" fillId="4" borderId="14" xfId="0" applyNumberFormat="1" applyFill="1" applyBorder="1" applyAlignment="1">
      <alignment horizontal="left"/>
    </xf>
    <xf numFmtId="170" fontId="0" fillId="13" borderId="14" xfId="0" applyNumberFormat="1" applyFill="1" applyBorder="1" applyAlignment="1">
      <alignment horizontal="left"/>
    </xf>
    <xf numFmtId="170" fontId="0" fillId="7" borderId="14" xfId="0" applyNumberFormat="1" applyFill="1" applyBorder="1" applyAlignment="1">
      <alignment horizontal="left"/>
    </xf>
    <xf numFmtId="170" fontId="0" fillId="0" borderId="24" xfId="0" applyNumberFormat="1" applyBorder="1" applyAlignment="1">
      <alignment vertical="center"/>
    </xf>
    <xf numFmtId="170" fontId="0" fillId="12" borderId="13" xfId="0" applyNumberFormat="1" applyFill="1" applyBorder="1" applyAlignment="1">
      <alignment horizontal="left"/>
    </xf>
    <xf numFmtId="170" fontId="0" fillId="12" borderId="14" xfId="0" applyNumberFormat="1" applyFill="1" applyBorder="1" applyAlignment="1">
      <alignment horizontal="left"/>
    </xf>
    <xf numFmtId="170" fontId="0" fillId="7" borderId="13" xfId="0" applyNumberFormat="1" applyFill="1" applyBorder="1" applyAlignment="1">
      <alignment horizontal="left"/>
    </xf>
    <xf numFmtId="170" fontId="0" fillId="7" borderId="12" xfId="0" applyNumberFormat="1" applyFill="1" applyBorder="1" applyAlignment="1">
      <alignment vertical="center"/>
    </xf>
    <xf numFmtId="170" fontId="0" fillId="7" borderId="12" xfId="0" applyNumberFormat="1" applyFill="1" applyBorder="1" applyAlignment="1">
      <alignment horizontal="left" vertical="center"/>
    </xf>
    <xf numFmtId="170" fontId="0" fillId="0" borderId="14" xfId="0" applyNumberFormat="1" applyBorder="1" applyAlignment="1">
      <alignment horizontal="left"/>
    </xf>
    <xf numFmtId="170" fontId="7" fillId="0" borderId="0" xfId="0" applyNumberFormat="1" applyFont="1" applyAlignment="1">
      <alignment horizontal="center"/>
    </xf>
    <xf numFmtId="170" fontId="0" fillId="0" borderId="4" xfId="0" applyNumberFormat="1" applyBorder="1" applyAlignment="1">
      <alignment vertical="center"/>
    </xf>
    <xf numFmtId="170" fontId="2" fillId="7" borderId="2" xfId="0" applyNumberFormat="1" applyFont="1" applyFill="1" applyBorder="1" applyAlignment="1">
      <alignment vertical="center"/>
    </xf>
    <xf numFmtId="170" fontId="2" fillId="0" borderId="14" xfId="0" applyNumberFormat="1" applyFont="1" applyBorder="1" applyAlignment="1">
      <alignment vertical="center"/>
    </xf>
    <xf numFmtId="170" fontId="2" fillId="7" borderId="3" xfId="0" applyNumberFormat="1" applyFont="1" applyFill="1" applyBorder="1" applyAlignment="1">
      <alignment vertical="center"/>
    </xf>
    <xf numFmtId="170" fontId="5" fillId="6" borderId="2" xfId="0" applyNumberFormat="1" applyFont="1" applyFill="1" applyBorder="1" applyAlignment="1">
      <alignment horizontal="center" vertical="center"/>
    </xf>
    <xf numFmtId="170" fontId="2" fillId="0" borderId="12" xfId="0" applyNumberFormat="1" applyFont="1" applyBorder="1" applyAlignment="1">
      <alignment vertical="center"/>
    </xf>
    <xf numFmtId="170" fontId="2" fillId="0" borderId="4" xfId="0" applyNumberFormat="1" applyFont="1" applyBorder="1" applyAlignment="1">
      <alignment vertical="center"/>
    </xf>
    <xf numFmtId="170" fontId="2" fillId="0" borderId="0" xfId="0" applyNumberFormat="1" applyFont="1" applyAlignment="1">
      <alignment horizontal="center" vertical="center"/>
    </xf>
    <xf numFmtId="0" fontId="0" fillId="13" borderId="58" xfId="0" applyFill="1" applyBorder="1" applyAlignment="1">
      <alignment horizontal="right"/>
    </xf>
    <xf numFmtId="165" fontId="0" fillId="5" borderId="0" xfId="1" applyFont="1" applyFill="1" applyAlignment="1" applyProtection="1"/>
    <xf numFmtId="0" fontId="0" fillId="12" borderId="4" xfId="0" applyFill="1" applyBorder="1"/>
    <xf numFmtId="167" fontId="0" fillId="12" borderId="0" xfId="1" applyNumberFormat="1" applyFont="1" applyFill="1" applyBorder="1" applyAlignment="1" applyProtection="1"/>
    <xf numFmtId="0" fontId="0" fillId="14" borderId="29" xfId="0" applyFill="1" applyBorder="1"/>
    <xf numFmtId="0" fontId="0" fillId="14" borderId="24" xfId="0" applyFill="1" applyBorder="1" applyAlignment="1">
      <alignment vertical="center"/>
    </xf>
    <xf numFmtId="170" fontId="0" fillId="14" borderId="14" xfId="0" applyNumberFormat="1" applyFill="1" applyBorder="1" applyAlignment="1">
      <alignment horizontal="left"/>
    </xf>
    <xf numFmtId="167" fontId="0" fillId="14" borderId="24" xfId="1" applyNumberFormat="1" applyFont="1" applyFill="1" applyBorder="1" applyAlignment="1" applyProtection="1"/>
    <xf numFmtId="0" fontId="0" fillId="12" borderId="0" xfId="0" applyFill="1" applyAlignment="1">
      <alignment vertical="center"/>
    </xf>
    <xf numFmtId="0" fontId="0" fillId="12" borderId="0" xfId="0" applyFill="1"/>
    <xf numFmtId="167" fontId="1" fillId="15" borderId="46" xfId="1" applyNumberFormat="1" applyFont="1" applyFill="1" applyBorder="1" applyProtection="1"/>
    <xf numFmtId="167" fontId="0" fillId="15" borderId="61" xfId="1" applyNumberFormat="1" applyFont="1" applyFill="1" applyBorder="1" applyAlignment="1"/>
    <xf numFmtId="167" fontId="0" fillId="15" borderId="39" xfId="1" applyNumberFormat="1" applyFont="1" applyFill="1" applyBorder="1" applyAlignment="1"/>
    <xf numFmtId="167" fontId="0" fillId="15" borderId="46" xfId="1" applyNumberFormat="1" applyFont="1" applyFill="1" applyBorder="1" applyProtection="1"/>
    <xf numFmtId="167" fontId="1" fillId="15" borderId="39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vertical="center"/>
    </xf>
    <xf numFmtId="167" fontId="0" fillId="15" borderId="39" xfId="1" applyNumberFormat="1" applyFont="1" applyFill="1" applyBorder="1" applyAlignment="1">
      <alignment horizontal="right"/>
    </xf>
    <xf numFmtId="167" fontId="19" fillId="16" borderId="36" xfId="0" applyNumberFormat="1" applyFont="1" applyFill="1" applyBorder="1"/>
    <xf numFmtId="167" fontId="19" fillId="16" borderId="33" xfId="0" applyNumberFormat="1" applyFont="1" applyFill="1" applyBorder="1"/>
    <xf numFmtId="167" fontId="0" fillId="15" borderId="0" xfId="1" applyNumberFormat="1" applyFont="1" applyFill="1" applyBorder="1" applyAlignment="1" applyProtection="1">
      <alignment vertical="center"/>
    </xf>
    <xf numFmtId="167" fontId="0" fillId="15" borderId="2" xfId="1" applyNumberFormat="1" applyFont="1" applyFill="1" applyBorder="1" applyAlignment="1" applyProtection="1">
      <alignment vertical="center"/>
    </xf>
    <xf numFmtId="167" fontId="0" fillId="15" borderId="41" xfId="1" applyNumberFormat="1" applyFont="1" applyFill="1" applyBorder="1" applyAlignment="1" applyProtection="1">
      <alignment vertical="center"/>
    </xf>
    <xf numFmtId="167" fontId="0" fillId="15" borderId="37" xfId="1" applyNumberFormat="1" applyFont="1" applyFill="1" applyBorder="1" applyAlignment="1" applyProtection="1">
      <alignment vertical="center"/>
    </xf>
    <xf numFmtId="167" fontId="0" fillId="15" borderId="12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horizontal="right"/>
    </xf>
    <xf numFmtId="167" fontId="0" fillId="15" borderId="19" xfId="1" applyNumberFormat="1" applyFont="1" applyFill="1" applyBorder="1" applyAlignment="1" applyProtection="1">
      <alignment vertical="center"/>
    </xf>
    <xf numFmtId="167" fontId="0" fillId="15" borderId="4" xfId="1" applyNumberFormat="1" applyFont="1" applyFill="1" applyBorder="1" applyAlignment="1" applyProtection="1">
      <alignment vertical="center"/>
    </xf>
    <xf numFmtId="167" fontId="0" fillId="15" borderId="15" xfId="1" applyNumberFormat="1" applyFont="1" applyFill="1" applyBorder="1" applyProtection="1"/>
    <xf numFmtId="167" fontId="0" fillId="15" borderId="21" xfId="1" applyNumberFormat="1" applyFont="1" applyFill="1" applyBorder="1" applyProtection="1"/>
    <xf numFmtId="167" fontId="0" fillId="15" borderId="4" xfId="1" applyNumberFormat="1" applyFont="1" applyFill="1" applyBorder="1" applyProtection="1"/>
    <xf numFmtId="167" fontId="0" fillId="15" borderId="4" xfId="1" applyNumberFormat="1" applyFont="1" applyFill="1" applyBorder="1" applyAlignment="1" applyProtection="1">
      <alignment horizontal="right" vertical="center"/>
    </xf>
    <xf numFmtId="167" fontId="1" fillId="15" borderId="55" xfId="1" applyNumberFormat="1" applyFont="1" applyFill="1" applyBorder="1" applyAlignment="1" applyProtection="1"/>
    <xf numFmtId="167" fontId="1" fillId="15" borderId="48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>
      <alignment horizontal="right"/>
    </xf>
    <xf numFmtId="165" fontId="0" fillId="12" borderId="18" xfId="1" applyFont="1" applyFill="1" applyBorder="1" applyProtection="1"/>
    <xf numFmtId="165" fontId="0" fillId="17" borderId="18" xfId="1" applyFont="1" applyFill="1" applyBorder="1" applyProtection="1"/>
    <xf numFmtId="170" fontId="0" fillId="7" borderId="3" xfId="0" applyNumberFormat="1" applyFill="1" applyBorder="1" applyAlignment="1">
      <alignment horizontal="left"/>
    </xf>
    <xf numFmtId="167" fontId="0" fillId="7" borderId="12" xfId="1" applyNumberFormat="1" applyFont="1" applyFill="1" applyBorder="1" applyAlignment="1" applyProtection="1">
      <alignment vertical="center"/>
    </xf>
    <xf numFmtId="165" fontId="0" fillId="7" borderId="33" xfId="1" applyFont="1" applyFill="1" applyBorder="1" applyAlignment="1">
      <alignment horizontal="right"/>
    </xf>
    <xf numFmtId="0" fontId="0" fillId="2" borderId="69" xfId="0" applyFill="1" applyBorder="1" applyAlignment="1" applyProtection="1">
      <alignment horizontal="center" vertical="center"/>
      <protection locked="0"/>
    </xf>
    <xf numFmtId="15" fontId="0" fillId="18" borderId="17" xfId="0" applyNumberFormat="1" applyFill="1" applyBorder="1"/>
    <xf numFmtId="15" fontId="0" fillId="18" borderId="19" xfId="0" applyNumberFormat="1" applyFill="1" applyBorder="1"/>
    <xf numFmtId="0" fontId="0" fillId="18" borderId="6" xfId="0" applyFill="1" applyBorder="1" applyAlignment="1">
      <alignment horizontal="right" vertical="center"/>
    </xf>
    <xf numFmtId="15" fontId="0" fillId="7" borderId="17" xfId="0" applyNumberFormat="1" applyFill="1" applyBorder="1"/>
    <xf numFmtId="15" fontId="0" fillId="7" borderId="14" xfId="0" applyNumberFormat="1" applyFill="1" applyBorder="1" applyAlignment="1">
      <alignment horizontal="right"/>
    </xf>
    <xf numFmtId="0" fontId="0" fillId="7" borderId="44" xfId="0" applyFill="1" applyBorder="1" applyAlignment="1">
      <alignment horizontal="right"/>
    </xf>
    <xf numFmtId="167" fontId="0" fillId="7" borderId="4" xfId="1" applyNumberFormat="1" applyFont="1" applyFill="1" applyBorder="1" applyAlignment="1" applyProtection="1"/>
    <xf numFmtId="0" fontId="0" fillId="7" borderId="47" xfId="0" applyFill="1" applyBorder="1"/>
    <xf numFmtId="165" fontId="1" fillId="7" borderId="13" xfId="1" applyFont="1" applyFill="1" applyBorder="1" applyAlignment="1" applyProtection="1">
      <alignment horizontal="center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18" fillId="5" borderId="0" xfId="0" applyFont="1" applyFill="1" applyAlignment="1">
      <alignment horizontal="left" indent="2"/>
    </xf>
    <xf numFmtId="0" fontId="7" fillId="5" borderId="7" xfId="0" applyFont="1" applyFill="1" applyBorder="1" applyAlignment="1">
      <alignment horizontal="left" indent="2"/>
    </xf>
    <xf numFmtId="0" fontId="7" fillId="5" borderId="4" xfId="0" applyFont="1" applyFill="1" applyBorder="1" applyAlignment="1">
      <alignment horizontal="left" indent="2"/>
    </xf>
    <xf numFmtId="0" fontId="7" fillId="5" borderId="8" xfId="0" applyFont="1" applyFill="1" applyBorder="1" applyAlignment="1">
      <alignment horizontal="left" indent="2"/>
    </xf>
    <xf numFmtId="0" fontId="7" fillId="5" borderId="0" xfId="0" applyFont="1" applyFill="1" applyAlignment="1">
      <alignment horizontal="left" vertical="center" indent="2"/>
    </xf>
    <xf numFmtId="0" fontId="22" fillId="11" borderId="0" xfId="0" applyFont="1" applyFill="1" applyAlignment="1">
      <alignment horizontal="left" indent="2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20" fillId="3" borderId="10" xfId="2" applyFill="1" applyBorder="1" applyAlignment="1" applyProtection="1">
      <alignment horizontal="left" vertical="center"/>
      <protection locked="0"/>
    </xf>
    <xf numFmtId="0" fontId="20" fillId="3" borderId="3" xfId="2" applyFill="1" applyBorder="1" applyAlignment="1" applyProtection="1">
      <alignment horizontal="left" vertical="center"/>
      <protection locked="0"/>
    </xf>
    <xf numFmtId="0" fontId="20" fillId="3" borderId="6" xfId="2" applyFill="1" applyBorder="1" applyAlignment="1" applyProtection="1">
      <alignment horizontal="left" vertical="center"/>
      <protection locked="0"/>
    </xf>
    <xf numFmtId="0" fontId="27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20" fillId="3" borderId="5" xfId="2" applyFill="1" applyBorder="1" applyAlignment="1" applyProtection="1">
      <alignment horizontal="left" vertical="center"/>
      <protection locked="0"/>
    </xf>
    <xf numFmtId="0" fontId="20" fillId="3" borderId="12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20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5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8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</cellXfs>
  <cellStyles count="5">
    <cellStyle name="Currency" xfId="1" builtinId="4"/>
    <cellStyle name="Currency 2" xfId="3" xr:uid="{4AC61F88-F3F6-43A9-A5D6-0338F693E088}"/>
    <cellStyle name="Currency 2 2" xfId="4" xr:uid="{A3C2E535-A2C1-41DA-8BF7-46FD21AFC92D}"/>
    <cellStyle name="Hyperlink" xfId="2" builtinId="8"/>
    <cellStyle name="Normal" xfId="0" builtinId="0"/>
  </cellStyles>
  <dxfs count="453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bgColor auto="1"/>
        </patternFill>
      </fill>
      <protection locked="1" hidden="0"/>
    </dxf>
    <dxf>
      <numFmt numFmtId="170" formatCode="[$-F800]dddd\,\ mmmm\ dd\,\ yyyy"/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border outline="0">
        <top style="thin">
          <color rgb="FF000000"/>
        </top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rgb="FF000000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rgb="FF000000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1"/>
        </right>
        <top style="thin">
          <color auto="1"/>
        </top>
        <bottom/>
      </border>
      <protection locked="0" hidden="0"/>
    </dxf>
    <dxf>
      <numFmt numFmtId="167" formatCode="&quot;$&quot;#,##0.00"/>
      <fill>
        <patternFill patternType="solid">
          <fgColor indexed="64"/>
          <bgColor rgb="FFFFC0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auto="1"/>
        </top>
        <bottom style="thin">
          <color auto="1"/>
        </bottom>
      </border>
      <protection locked="1" hidden="0"/>
    </dxf>
    <dxf>
      <alignment horizontal="left" vertical="bottom" textRotation="0" wrapText="0" indent="0" justifyLastLine="0" shrinkToFit="0" readingOrder="0"/>
      <protection locked="1" hidden="0"/>
    </dxf>
    <dxf>
      <numFmt numFmtId="170" formatCode="[$-F800]dddd\,\ mmmm\ dd\,\ yyyy"/>
      <alignment horizontal="left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1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bottom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protection locked="1" hidden="0"/>
    </dxf>
    <dxf>
      <numFmt numFmtId="168" formatCode="[$-1009]mmmm\ d\,\ yyyy;@"/>
      <protection locked="1" hidden="0"/>
    </dxf>
    <dxf>
      <protection locked="1" hidden="0"/>
    </dxf>
    <dxf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theme="0" tint="-0.14999847407452621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0" tint="-0.24994659260841701"/>
        </right>
        <top/>
        <bottom/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ECB41F"/>
      <color rgb="FFD8B654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AC6A673-CABF-CB46-AE23-CB53CFB205C8}" name="Table28" displayName="Table28" ref="B197:M215" totalsRowShown="0" headerRowDxfId="452" dataDxfId="451">
  <autoFilter ref="B197:M21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2F76768-79A6-F74F-834F-FA034BAB4E1F}" name="Event Type" dataCellStyle="Normal"/>
    <tableColumn id="2" xr3:uid="{987EBBA6-4104-4646-85C5-7B458DD4B1B8}" name="Reach" dataDxfId="450"/>
    <tableColumn id="11" xr3:uid="{2CC9DC53-13E4-664A-9474-A915E235C390}" name="Event Dates" dataDxfId="449"/>
    <tableColumn id="3" xr3:uid="{FAA752F0-989B-0842-AF00-AAAD9232D6FB}" name=" " dataDxfId="448"/>
    <tableColumn id="4" xr3:uid="{556FCA62-54F7-F94E-982D-6F1DCD9CD1F7}" name="Cost" dataDxfId="447" dataCellStyle="Currency"/>
    <tableColumn id="5" xr3:uid="{AAE2B83B-ECA9-3A4A-8E98-31E13DAC488F}" name="Agreed Upon_x000a_(Enter y if participating)" dataDxfId="446"/>
    <tableColumn id="6" xr3:uid="{C5CC4191-0002-A04A-98FD-1DF301BDF05C}" name="Budgeted amount" dataDxfId="445" dataCellStyle="Currency">
      <calculatedColumnFormula>IF(G198="y",F198,0)</calculatedColumnFormula>
    </tableColumn>
    <tableColumn id="9" xr3:uid="{5592D1F3-A104-544D-8EF9-12FD3DFF9375}" name="Contact Name for Each Project_x000a_(Rep or Graphic Designer)" dataDxfId="444"/>
    <tableColumn id="10" xr3:uid="{7D12F0CF-A72F-8849-A519-C06D4C1D90F2}" name="Contact Email for Each Project_x000a_(Rep or Graphic Designer)" dataDxfId="443"/>
    <tableColumn id="13" xr3:uid="{7BA04A5B-7143-D045-A697-5A61D24BE27E}" name="Start Date" dataDxfId="442"/>
    <tableColumn id="12" xr3:uid="{3D93D487-E3A0-114F-8C5B-023EACD43050}" name="End Date" dataDxfId="441"/>
    <tableColumn id="8" xr3:uid="{353CE26A-570A-BF46-A965-38B5654BF9F7}" name="Project ID" dataDxfId="440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45E3050-8206-C94B-865D-6739124525AA}" name="Table1921" displayName="Table1921" ref="B105:M107" totalsRowShown="0" headerRowDxfId="307" dataDxfId="306" tableBorderDxfId="305">
  <autoFilter ref="B105:M107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199F6D2-126E-6440-9907-0F4A450B907E}" name="Project" dataDxfId="304"/>
    <tableColumn id="2" xr3:uid="{49358A01-62D8-644F-973A-7864257ED725}" name="Reach" dataDxfId="303"/>
    <tableColumn id="3" xr3:uid="{C69843A5-1C0B-EC42-930E-E7D94CCA5EC1}" name="Artwork Due" dataDxfId="302"/>
    <tableColumn id="4" xr3:uid="{A8C2D55D-0B0D-064F-BFF5-2D6EEFC35FFE}" name=" " dataDxfId="301" dataCellStyle="Currency"/>
    <tableColumn id="5" xr3:uid="{1D488C1C-EA9F-9347-8BFE-DE52A3B0F2B4}" name="Add-On To Package Cost" dataDxfId="300" dataCellStyle="Currency"/>
    <tableColumn id="6" xr3:uid="{6E280DC5-CD7F-8440-A913-94789DB264A9}" name="Agreed Upon_x000a_(Enter y if participating)" dataDxfId="299"/>
    <tableColumn id="7" xr3:uid="{9BAC3B86-27D9-2640-B54E-516346757217}" name="Budgeted amount" dataDxfId="298" dataCellStyle="Currency">
      <calculatedColumnFormula>IF(G106="y",F106,0)</calculatedColumnFormula>
    </tableColumn>
    <tableColumn id="8" xr3:uid="{7A7995B4-C3D6-EC4A-B6D6-8F22014C803E}" name="Contact Name for Each Project_x000a_(Rep or Graphic Designer)" dataDxfId="297"/>
    <tableColumn id="9" xr3:uid="{171C520B-57D2-0E47-8510-8D490AA4DF9D}" name="Contact Email for Each Project_x000a_(Rep or Graphic Designer)" dataDxfId="296"/>
    <tableColumn id="10" xr3:uid="{5EB7441F-8E5E-204B-AF92-39F9CA74C838}" name="Start Date" dataDxfId="295"/>
    <tableColumn id="11" xr3:uid="{2CBEE0E9-8362-AB44-89B8-43E9FD1C3FF4}" name="End Date" dataDxfId="294"/>
    <tableColumn id="12" xr3:uid="{EDB7740B-5F3D-A946-9993-2D8340DF23CF}" name="Project ID" dataDxfId="293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5C73D5-B1C9-2D43-8AA9-A0BB3C164E1B}" name="Table192122" displayName="Table192122" ref="B188:M193" totalsRowShown="0" headerRowDxfId="292" dataDxfId="291" tableBorderDxfId="290">
  <autoFilter ref="B188:M19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68D9DB-F2FB-7F48-BD67-15D240EBF58C}" name="Project" dataDxfId="289"/>
    <tableColumn id="2" xr3:uid="{7636A8BE-6604-FB49-B2BF-A18B6E289B5E}" name="Reach" dataDxfId="288"/>
    <tableColumn id="3" xr3:uid="{8841FD56-E73A-014C-8A98-4B12F2D9B811}" name="Due Dates" dataDxfId="287"/>
    <tableColumn id="4" xr3:uid="{2574F949-91C0-DD45-848B-23B99FAEBBCC}" name=" " dataDxfId="286" dataCellStyle="Currency"/>
    <tableColumn id="5" xr3:uid="{BE114B5B-FC68-B944-B6AB-92F6F1EA5694}" name="Add-On To Package Cost" dataDxfId="285" dataCellStyle="Currency"/>
    <tableColumn id="6" xr3:uid="{828F855D-FD77-C648-9FBE-99F0E57DE492}" name="Agreed Upon_x000a_(Enter y if participating)" dataDxfId="284"/>
    <tableColumn id="7" xr3:uid="{74C9ACEA-29CE-724D-BDBA-39BE5249E8BB}" name="Budgeted amount" dataDxfId="283" dataCellStyle="Currency">
      <calculatedColumnFormula>IF(G189="y",F189,0)</calculatedColumnFormula>
    </tableColumn>
    <tableColumn id="8" xr3:uid="{6E570245-51BA-1D42-8743-C4CA173B2BAF}" name="Contact Name for Each Project_x000a_(Rep or Graphic Designer)" dataDxfId="282"/>
    <tableColumn id="9" xr3:uid="{C66DC821-BD33-B242-9640-3C96E1F8978B}" name="Contact Email for Each Project_x000a_(Rep or Graphic Designer)" dataDxfId="281"/>
    <tableColumn id="10" xr3:uid="{62A330D3-CD1C-7B46-9EE2-EB5DC0DE98D9}" name="Start Date" dataDxfId="280"/>
    <tableColumn id="11" xr3:uid="{C63984FA-2D04-854E-A73E-0584261130D5}" name="End Date" dataDxfId="279"/>
    <tableColumn id="12" xr3:uid="{35804117-9045-7045-B9FB-2B26127ECC04}" name="Project ID" dataDxfId="278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801F568-C12F-0B46-9B1D-8B06C962C22D}" name="Table192123" displayName="Table192123" ref="B111:M118" totalsRowShown="0" headerRowDxfId="277" dataDxfId="276" tableBorderDxfId="275">
  <autoFilter ref="B111:M118" xr:uid="{6801F568-C12F-0B46-9B1D-8B06C962C2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6D9BFA3-3AD2-FF44-9C18-6F8385AB0521}" name="Project" dataDxfId="274"/>
    <tableColumn id="2" xr3:uid="{93E98BC6-228A-0C4E-91B0-F0476A5CC80A}" name="Reach" dataDxfId="273"/>
    <tableColumn id="3" xr3:uid="{6ECA12C7-CE61-034F-B249-1ECDEE4B9615}" name="Artwork Due" dataDxfId="272"/>
    <tableColumn id="4" xr3:uid="{07D0BB1F-8AA9-584E-896F-B50FA6408080}" name=" " dataDxfId="271" dataCellStyle="Currency"/>
    <tableColumn id="5" xr3:uid="{52EAC729-BA38-FA40-983A-0B0633AC1515}" name="Add-On To Package Cost" dataDxfId="270" dataCellStyle="Currency"/>
    <tableColumn id="6" xr3:uid="{CAB3844A-5453-4B4D-885E-3B03B3774137}" name="Agreed Upon_x000a_(Enter y if participating)" dataDxfId="269"/>
    <tableColumn id="7" xr3:uid="{E37C8AC7-E8B1-E84A-9E11-0618CE352DCA}" name="Budgeted amount" dataDxfId="268" dataCellStyle="Currency">
      <calculatedColumnFormula>IF(G112="y",F112,0)</calculatedColumnFormula>
    </tableColumn>
    <tableColumn id="8" xr3:uid="{0EEECAF7-1F1A-B944-A637-E6ED58C459C1}" name="Contact Name for Each Project_x000a_(Rep or Graphic Designer)" dataDxfId="267"/>
    <tableColumn id="9" xr3:uid="{2EE1A20F-E618-2944-B296-273A2FC96CD0}" name="Contact Email for Each Project_x000a_(Rep or Graphic Designer)" dataDxfId="266"/>
    <tableColumn id="10" xr3:uid="{A1062E7D-BD06-C14D-8F45-BC3D18513C09}" name="Start Date" dataDxfId="265"/>
    <tableColumn id="11" xr3:uid="{229E2088-E6AB-A348-B017-F8AD6BA5F101}" name="End Date" dataDxfId="264"/>
    <tableColumn id="12" xr3:uid="{DD699DF7-E10A-0948-AD6B-F331C1C54947}" name="Project ID" dataDxfId="263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7912B0-F69C-6043-9FA1-55CB9F18E60A}" name="Table192124" displayName="Table192124" ref="B130:M136" totalsRowShown="0" headerRowDxfId="262" dataDxfId="261" tableBorderDxfId="260">
  <autoFilter ref="B130:M136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5D0BEC6-C53D-974A-8687-39C3D4CDA436}" name="Project" dataDxfId="259"/>
    <tableColumn id="2" xr3:uid="{3FBACD87-6387-5049-BD0A-9143EC6E77AF}" name="Reach" dataDxfId="258"/>
    <tableColumn id="3" xr3:uid="{E64DF952-7F49-9B48-9F39-85A99EC83065}" name="Availability" dataDxfId="257"/>
    <tableColumn id="4" xr3:uid="{545261DA-875C-FE4B-91BE-FC95E21E5FFF}" name=" " dataDxfId="256" dataCellStyle="Currency"/>
    <tableColumn id="5" xr3:uid="{9B601BDC-0F17-DA4C-908C-878CF21A0C3D}" name="Add-On To Package Cost" dataDxfId="255" dataCellStyle="Currency"/>
    <tableColumn id="6" xr3:uid="{1CAE4CE0-3569-A34C-B978-FC62F170C7FC}" name="Agreed Upon_x000a_(Enter y if participating)" dataDxfId="254"/>
    <tableColumn id="7" xr3:uid="{6E90BC1C-4EB5-394B-A13D-19AEC2F2D706}" name="Budgeted amount" dataDxfId="253" dataCellStyle="Currency">
      <calculatedColumnFormula>IF(G131="y",F131,0)</calculatedColumnFormula>
    </tableColumn>
    <tableColumn id="8" xr3:uid="{7D6CC1CA-81D0-3E47-9D89-E7175C0942E1}" name="Contact Name for Each Project_x000a_(Rep or Graphic Designer)" dataDxfId="252"/>
    <tableColumn id="9" xr3:uid="{5E178745-DDC3-2243-A482-6B132453F0A0}" name="Contact Email for Each Project_x000a_(Rep or Graphic Designer)" dataDxfId="251"/>
    <tableColumn id="10" xr3:uid="{02C73154-D43B-0E46-9F4F-EF7EE0E75DEC}" name="Start Date" dataDxfId="250"/>
    <tableColumn id="11" xr3:uid="{54DC2104-29C3-C148-A51C-DBCECB7D74A5}" name="End Date" dataDxfId="249"/>
    <tableColumn id="12" xr3:uid="{49D92937-E49E-CC4C-862C-884FD8AA4C18}" name="Project ID" dataDxfId="248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BD4CC43-232B-6D4F-8032-D3060F7A5D1D}" name="Table24" displayName="Table24" ref="B140:M174" totalsRowShown="0" headerRowDxfId="247" dataDxfId="246">
  <autoFilter ref="B140:M174" xr:uid="{4BD4CC43-232B-6D4F-8032-D3060F7A5D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58578B1-C5AF-194D-B3BE-30BD87E53208}" name="Project" dataDxfId="245"/>
    <tableColumn id="2" xr3:uid="{B874711A-6D80-4942-8D7B-152360989DAA}" name="Reach" dataDxfId="244"/>
    <tableColumn id="3" xr3:uid="{908770C3-75AB-FA4B-A579-C9B1689ED040}" name="Booking Deadline" dataDxfId="243"/>
    <tableColumn id="4" xr3:uid="{E192A70F-EC05-5243-89FE-F303A76AD03F}" name="Artwork Due" dataDxfId="242"/>
    <tableColumn id="5" xr3:uid="{CD6934F5-953F-874F-876E-5C19F7C71F64}" name="Cost" dataDxfId="241" dataCellStyle="Currency"/>
    <tableColumn id="6" xr3:uid="{6151C691-AC7A-7C4F-96CA-F271C74593EB}" name="Agreed Upon_x000a_(Enter y if participating)" dataDxfId="240"/>
    <tableColumn id="7" xr3:uid="{C0975E66-FC3B-FB45-BBE7-85CAA5F1D11E}" name="Budgeted amount" dataDxfId="239">
      <calculatedColumnFormula>IF(G141="y",F141,0)</calculatedColumnFormula>
    </tableColumn>
    <tableColumn id="8" xr3:uid="{2EA3C112-BF29-434E-99A6-52D27EF4435B}" name="Contact Name for Each Project_x000a_(Rep or Graphic Designer)" dataDxfId="238"/>
    <tableColumn id="9" xr3:uid="{83ADEA8C-EDF0-824B-AFE7-DBF7CA5025BA}" name="Contact Email for Each Project_x000a_(Rep or Graphic Designer)" dataDxfId="237"/>
    <tableColumn id="10" xr3:uid="{1B405715-716C-D845-A5EC-A149BE06C57C}" name="Start Date" dataDxfId="236"/>
    <tableColumn id="11" xr3:uid="{A6C16520-86D8-094B-8EBB-64E15E117FA8}" name="End Date" dataDxfId="235"/>
    <tableColumn id="12" xr3:uid="{3173EFDF-C5D2-D248-9926-745DB626205A}" name="Project ID" dataDxfId="234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7EA1B6A-F159-2C4A-A363-A9F195D3E876}" name="Table31" displayName="Table31" ref="B99:M101" totalsRowShown="0" headerRowDxfId="233" dataDxfId="232" tableBorderDxfId="231">
  <autoFilter ref="B99:M101" xr:uid="{47EA1B6A-F159-2C4A-A363-A9F195D3E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43D3B2F-C259-7F4D-A1F8-76797D34D66B}" name="Project" dataDxfId="230"/>
    <tableColumn id="2" xr3:uid="{6CF061DA-5948-EE47-8408-825F748A3ADE}" name="Reach" dataDxfId="229"/>
    <tableColumn id="3" xr3:uid="{C2EC3E43-839A-CF44-A54B-3A65DA742F88}" name="Artwork Due" dataDxfId="228"/>
    <tableColumn id="4" xr3:uid="{539BECF1-A507-724B-8507-9F1ECCDAE173}" name=" " dataDxfId="227"/>
    <tableColumn id="5" xr3:uid="{993BB163-901B-E246-B22E-80A3226BA3C3}" name="Add-On To Package Cost" dataDxfId="226"/>
    <tableColumn id="6" xr3:uid="{BFFEF8F3-9BA4-A744-83B0-D7CD51EA81FA}" name="Agreed Upon_x000a_(Enter y if participating)" dataDxfId="225"/>
    <tableColumn id="7" xr3:uid="{442D31AD-4FF4-F443-84E6-9D5BC7D2EDFD}" name="Budgeted amount" dataDxfId="224"/>
    <tableColumn id="8" xr3:uid="{BE167B2B-679D-834B-A317-ECD0845ABC37}" name="Contact Name for Each Project_x000a_(Rep or Graphic Designer)" dataDxfId="223"/>
    <tableColumn id="9" xr3:uid="{273988F8-19B3-7040-B163-242520013BF1}" name="Contact Email for Each Project_x000a_(Rep or Graphic Designer)" dataDxfId="222"/>
    <tableColumn id="10" xr3:uid="{982F60C7-8374-5541-84EC-580E2D2C7AA9}" name="Start Date" dataDxfId="221"/>
    <tableColumn id="11" xr3:uid="{F4B0C361-D6E0-0C48-B13F-9802FC06A7A3}" name="End Date" dataDxfId="220"/>
    <tableColumn id="12" xr3:uid="{9E9BB854-096B-8945-87C0-3F749B8AB3B8}" name="Project ID" dataDxfId="219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FB91E5-7012-6A4D-8DE1-DDA53F9D7696}" name="Table19212430343" displayName="Table19212430343" ref="B122:M125" totalsRowShown="0" headerRowDxfId="218" dataDxfId="217" tableBorderDxfId="216">
  <tableColumns count="12">
    <tableColumn id="1" xr3:uid="{FA7126FD-7EFD-174C-9D08-6E52E59B9992}" name="Project" dataDxfId="215"/>
    <tableColumn id="2" xr3:uid="{44B790A3-A34B-2344-B8BB-6E2E9E37F0D2}" name="Reach" dataDxfId="214"/>
    <tableColumn id="3" xr3:uid="{6B5AD15E-2CB1-9D44-B0BA-8B1D0E389686}" name="Availability" dataDxfId="213"/>
    <tableColumn id="4" xr3:uid="{B1F88249-5541-754C-B040-7A9E1DB4DE1A}" name=" " dataDxfId="212" dataCellStyle="Currency"/>
    <tableColumn id="5" xr3:uid="{1A1701DF-BDE9-CB44-8B3A-F49C84FAE9DE}" name="Add-On To Package Cost" dataDxfId="211" dataCellStyle="Currency"/>
    <tableColumn id="6" xr3:uid="{5FEB80D7-4AF7-1C49-9C40-3B42AA0F7BFF}" name="Agreed Upon_x000a_(Enter y if participating)" dataDxfId="210"/>
    <tableColumn id="7" xr3:uid="{C74F20B8-C9A4-3440-9910-873F821081A9}" name="Budgeted amount" dataDxfId="209" dataCellStyle="Currency">
      <calculatedColumnFormula>IF(G123="y",F123,0)</calculatedColumnFormula>
    </tableColumn>
    <tableColumn id="8" xr3:uid="{03074F4C-36A5-5D40-8439-230171451150}" name="Contact Name for Each Project_x000a_(Rep or Graphic Designer)" dataDxfId="208"/>
    <tableColumn id="9" xr3:uid="{61EFDE08-3100-7F49-B9D0-2B949AE741A9}" name="Contact Email for Each Project_x000a_(Rep or Graphic Designer)" dataDxfId="207"/>
    <tableColumn id="10" xr3:uid="{0B800545-94AB-A048-A065-99206EAD6A1F}" name="Start Date" dataDxfId="206"/>
    <tableColumn id="11" xr3:uid="{FF95701A-DA46-3146-B24B-65E0770AE190}" name="End Date" dataDxfId="205"/>
    <tableColumn id="12" xr3:uid="{80DA905C-1BA9-DF40-837D-9FB64F44537D}" name="Project ID" dataDxfId="204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1F6803-142E-6D4B-B0DE-B8C1560FC5EA}" name="Table282" displayName="Table282" ref="B128:M135" totalsRowShown="0" headerRowDxfId="203" dataDxfId="202">
  <autoFilter ref="B128:M13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41137F4-1C5C-D741-84E0-86B2ED88A534}" name="Event Type" dataDxfId="201"/>
    <tableColumn id="2" xr3:uid="{97691E24-030F-BC42-8124-56151C6FCF64}" name="Reach" dataDxfId="200"/>
    <tableColumn id="11" xr3:uid="{80A161B4-F7DE-D94A-A5F6-EDE620C0EE0C}" name="Event Dates" dataDxfId="199"/>
    <tableColumn id="3" xr3:uid="{38572071-997E-FF48-B66D-4FB3750AF015}" name=" " dataDxfId="198"/>
    <tableColumn id="4" xr3:uid="{903D7522-6DE0-1147-AF93-237276386E19}" name="Cost" dataDxfId="197" dataCellStyle="Currency"/>
    <tableColumn id="5" xr3:uid="{DA948E37-7BC0-EC44-95E8-FFC330BE7249}" name="Agreed Upon_x000a_(Enter y if participating)" dataDxfId="196"/>
    <tableColumn id="6" xr3:uid="{DBBCE489-6E16-FE4F-918B-48D2A01C2010}" name="Budgeted amount" dataDxfId="195" dataCellStyle="Currency">
      <calculatedColumnFormula>IF(G129="y",F129,0)</calculatedColumnFormula>
    </tableColumn>
    <tableColumn id="9" xr3:uid="{15E83ABA-474A-8C44-8B05-19FAC157C419}" name="Contact Name for Each Project_x000a_(Rep or Graphic Designer)" dataDxfId="194"/>
    <tableColumn id="10" xr3:uid="{A29F308C-CD1D-7545-8FE4-2235DF0E65A8}" name="Contact Email for Each Project_x000a_(Rep or Graphic Designer)" dataDxfId="193"/>
    <tableColumn id="13" xr3:uid="{CAB2F918-154D-9C48-9D2E-108F136C3F5C}" name="Start Date" dataDxfId="192"/>
    <tableColumn id="12" xr3:uid="{22EF4F29-DE89-3A4E-AE15-1742BDC08052}" name="End Date" dataDxfId="191"/>
    <tableColumn id="8" xr3:uid="{30274529-53D3-2D44-8C92-80CEC40C0A94}" name="Project ID" dataDxfId="190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6AA447-8DA5-064A-8F96-02306DCD60EA}" name="Table35" displayName="Table35" ref="B56:M58" headerRowDxfId="189" dataDxfId="188" totalsRowDxfId="186" tableBorderDxfId="187">
  <autoFilter ref="B56:M58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773B136-7215-4C4E-B5F3-45F3CFE93517}" name="Project" totalsRowLabel="Total" dataDxfId="185"/>
    <tableColumn id="2" xr3:uid="{3005E130-1E6D-B64A-A53C-B3228B91C740}" name="Reach" dataDxfId="184"/>
    <tableColumn id="3" xr3:uid="{08479907-7ED0-CF40-B78B-ACFF27DDA0CC}" name="Artwork Due" dataDxfId="183"/>
    <tableColumn id="4" xr3:uid="{66ACD260-3ADA-2649-B7D5-20B365111D0E}" name="Original Cost" dataDxfId="182"/>
    <tableColumn id="5" xr3:uid="{2EA394E0-1EAC-914D-9407-C52E5951306D}" name="Upgrade Cost" dataDxfId="181" dataCellStyle="Currency"/>
    <tableColumn id="6" xr3:uid="{7E91A5EC-4459-9C4A-BD4B-B98AC53A2C93}" name="Agreed Upon_x000a_(Enter y if participating)" dataDxfId="180"/>
    <tableColumn id="7" xr3:uid="{6E00F55F-6E4F-F649-8C2B-B0DC811E2832}" name="Budgeted amount" dataDxfId="179" dataCellStyle="Currency">
      <calculatedColumnFormula>IF(G57="y",F57,0)</calculatedColumnFormula>
    </tableColumn>
    <tableColumn id="8" xr3:uid="{12D7C187-62E0-654F-AE40-2112BFFDB7BA}" name="Contact Name for Each Project_x000a_(Rep or Graphic Designer)" dataDxfId="178"/>
    <tableColumn id="9" xr3:uid="{28D53E2B-F682-104C-B574-45AB5DDD3754}" name="Contact Email for Each Project_x000a_(Rep or Graphic Designer)" dataDxfId="177"/>
    <tableColumn id="10" xr3:uid="{520A9D18-407B-4A4E-938A-5674FDE43B9E}" name="Start Date" dataDxfId="176"/>
    <tableColumn id="11" xr3:uid="{8EB51ED1-C064-3C42-AD05-8483318C9FC4}" name="End Date" dataDxfId="175"/>
    <tableColumn id="12" xr3:uid="{53A56C24-5B08-504B-A238-1EBD2AA86C60}" name="Project ID" totalsRowFunction="count" dataDxfId="174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3293EB-1B2E-614A-8782-9B9796F7911C}" name="Table136" displayName="Table136" ref="B62:M64" totalsRowShown="0" headerRowDxfId="173" dataDxfId="172" tableBorderDxfId="171">
  <autoFilter ref="B62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2BEC77A-7B05-5941-BDE1-44DD8CC3CFB5}" name="Project" dataDxfId="170"/>
    <tableColumn id="2" xr3:uid="{FCDCA6CC-5EA3-5A4F-BCB2-EF9115ED4885}" name="Reach" dataDxfId="169"/>
    <tableColumn id="3" xr3:uid="{602F92F5-AEAC-3A4D-9AFC-063B6082D9B1}" name="Artwork Due" dataDxfId="168"/>
    <tableColumn id="4" xr3:uid="{9C6C482B-15AC-F44E-98F1-B0266C83B383}" name="Original Cost" dataDxfId="167" dataCellStyle="Currency"/>
    <tableColumn id="5" xr3:uid="{92DC65F5-94F2-5045-8A83-D33D4ECC7BAA}" name="Upgrade Cost" dataDxfId="166" dataCellStyle="Currency"/>
    <tableColumn id="6" xr3:uid="{ED56BAFC-7E3E-6746-8E4E-55740EAD50A2}" name="Agreed Upon_x000a_(Enter y if participating)" dataDxfId="165"/>
    <tableColumn id="7" xr3:uid="{4174D5B6-9D2A-3D4E-A339-C26CACB333FA}" name="Budgeted amount" dataDxfId="164" dataCellStyle="Currency">
      <calculatedColumnFormula>IF(G63="y",F63,0)</calculatedColumnFormula>
    </tableColumn>
    <tableColumn id="8" xr3:uid="{2D0D2A7D-A84D-B247-9C62-A93AD7B675EC}" name="Contact Name for Each Project_x000a_(Rep or Graphic Designer)" dataDxfId="163"/>
    <tableColumn id="9" xr3:uid="{89DE0EAA-2D56-194C-90A5-907E99D7F91A}" name="Contact Email for Each Project_x000a_(Rep or Graphic Designer)" dataDxfId="162"/>
    <tableColumn id="10" xr3:uid="{B6779E45-A9CD-594E-9849-EE116A9246A5}" name="Start Date" dataDxfId="161"/>
    <tableColumn id="11" xr3:uid="{A90DAF9A-B5A2-E342-82DF-2FF62160C249}" name="End Date" dataDxfId="160"/>
    <tableColumn id="12" xr3:uid="{B60BED8E-331D-5646-8CD2-2E1018AA4EB9}" name="Project ID" dataDxfId="15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F7CEB19-8737-C643-B484-92CAC4764050}" name="Table39" displayName="Table39" ref="B219:M241" totalsRowShown="0" headerRowDxfId="439" dataDxfId="438">
  <autoFilter ref="B219:M241" xr:uid="{9F7CEB19-8737-C643-B484-92CAC47640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74E6241-73DF-1649-A433-C6A8851B310F}" name="Event Type" dataCellStyle="Normal"/>
    <tableColumn id="2" xr3:uid="{842B611D-A2E3-7946-A727-40A97FB5E376}" name="Reach" dataDxfId="437"/>
    <tableColumn id="11" xr3:uid="{76C49DAF-F20E-234D-ADA3-9E368C28EBEF}" name="Event Dates" dataDxfId="436"/>
    <tableColumn id="3" xr3:uid="{091C293D-1A62-094F-9016-82A7AF6F2AF3}" name=" " dataDxfId="435"/>
    <tableColumn id="4" xr3:uid="{5A1E07F8-DF4C-8044-8CC2-FFDA7CA8B0CE}" name="Cost" dataDxfId="434" dataCellStyle="Currency"/>
    <tableColumn id="5" xr3:uid="{89807610-EE42-C74A-8A4F-5EC0EE20828B}" name="Agreed Upon_x000a_(Enter y if participating)" dataDxfId="433"/>
    <tableColumn id="6" xr3:uid="{FA96129D-37C1-024E-98D6-DF7B6B31BBB7}" name="Budgeted amount" dataDxfId="432" dataCellStyle="Currency">
      <calculatedColumnFormula>IF(G220="y",F220,0)</calculatedColumnFormula>
    </tableColumn>
    <tableColumn id="9" xr3:uid="{81635B87-C722-2B42-8806-1D983D2814A3}" name="Contact Name for Each Project_x000a_(Rep or Graphic Designer)" dataDxfId="431"/>
    <tableColumn id="10" xr3:uid="{D43E5B18-C90F-7E49-9010-35C698D2AA14}" name="Contact Email for Each Project_x000a_(Rep or Graphic Designer)" dataDxfId="430"/>
    <tableColumn id="13" xr3:uid="{690B1BE9-4391-594F-AE3F-D02C730EF4FD}" name="Start Date" dataDxfId="429"/>
    <tableColumn id="12" xr3:uid="{F62CDE32-8FD3-B14B-AB7E-04150E93FDA4}" name="End Date" dataDxfId="428"/>
    <tableColumn id="8" xr3:uid="{E14370AD-4730-A947-95CF-38E09C6E1913}" name="Project ID" dataDxfId="427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526A14-2EEB-974F-98DB-485250FC733C}" name="Table147" displayName="Table147" ref="B49:M52" totalsRowShown="0" headerRowDxfId="158" dataDxfId="157" tableBorderDxfId="156">
  <autoFilter ref="B49:M52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22E14C2-12F4-104C-BEC9-D65D26CF706B}" name="Project" dataDxfId="155"/>
    <tableColumn id="2" xr3:uid="{41D59475-F6AC-6640-9706-35541FD5AB96}" name="Reach" dataDxfId="154"/>
    <tableColumn id="3" xr3:uid="{21ADD84E-053D-544C-A799-DF445059B961}" name="Artwork Due" dataDxfId="153"/>
    <tableColumn id="4" xr3:uid="{40F7495A-D75A-DD4E-89D6-5C112EFFB964}" name="Original Cost" dataDxfId="152"/>
    <tableColumn id="5" xr3:uid="{180B7E04-717C-0946-85F5-D5DC150748BB}" name="Upgrade Cost" dataDxfId="151" dataCellStyle="Currency"/>
    <tableColumn id="6" xr3:uid="{DB6B6947-89B6-D84F-9A8A-49DF69CDD806}" name="Agreed Upon_x000a_(Enter y if participating)" dataDxfId="150"/>
    <tableColumn id="7" xr3:uid="{D556452D-658E-CF46-8860-BDA102139109}" name="Budgeted amount" dataDxfId="149">
      <calculatedColumnFormula>IF(G50="y",F50,0)</calculatedColumnFormula>
    </tableColumn>
    <tableColumn id="8" xr3:uid="{BB4BFF9D-7716-B44B-A0EB-AF79DC0D9E6B}" name="Contact Name for Each Project_x000a_(Rep or Graphic Designer)" dataDxfId="148"/>
    <tableColumn id="9" xr3:uid="{32E14D69-E41D-DC42-84AA-69DE606D4F2F}" name="Contact Email for Each Project_x000a_(Rep or Graphic Designer)" dataDxfId="147"/>
    <tableColumn id="10" xr3:uid="{BB719322-7885-3C42-9BFB-72BA07FBCF71}" name="Start Date" dataDxfId="146"/>
    <tableColumn id="11" xr3:uid="{BC71E977-8111-F44C-9EFD-3334B1478432}" name="End Date" dataDxfId="145"/>
    <tableColumn id="12" xr3:uid="{8C4B7D9B-B5C2-5842-AD0A-2CB76D8D5582}" name="Project ID" dataDxfId="144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7F6B1AA-67D3-E348-B952-563C965417B0}" name="Table1712" displayName="Table1712" ref="B94:M98" totalsRowShown="0" headerRowDxfId="143" dataDxfId="141" headerRowBorderDxfId="142" tableBorderDxfId="140">
  <autoFilter ref="B94:M9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AFB4B96-DE29-754F-A511-EA06548B9B00}" name="Project" dataDxfId="139"/>
    <tableColumn id="2" xr3:uid="{3265BBD1-8ED6-B14D-976F-4B28936AFDA2}" name="Reach" dataDxfId="138"/>
    <tableColumn id="3" xr3:uid="{2D1DCBF5-1173-A045-BBD1-134088AA3DC2}" name="Artwork Due" dataDxfId="137"/>
    <tableColumn id="4" xr3:uid="{3B76E68A-D085-4F48-8FC9-38944896ABD1}" name=" " dataDxfId="136" dataCellStyle="Currency"/>
    <tableColumn id="5" xr3:uid="{45212043-9ABE-7741-A894-3D4C12FCC3AB}" name="Add-On To Package Cost" dataDxfId="135" dataCellStyle="Currency"/>
    <tableColumn id="6" xr3:uid="{599A404D-4D80-6B4F-AABA-31E4C1510341}" name="Agreed Upon_x000a_(Enter y if participating)" dataDxfId="134"/>
    <tableColumn id="7" xr3:uid="{3F89EA01-9B10-C042-9065-E7B686A39AB1}" name="Budgeted amount" dataDxfId="133" dataCellStyle="Currency">
      <calculatedColumnFormula>IF(G95="y",F95,0)</calculatedColumnFormula>
    </tableColumn>
    <tableColumn id="8" xr3:uid="{2C041AC4-490B-C249-96E0-1417771188B1}" name="Contact Name for Each Project_x000a_(Rep or Graphic Designer)" dataDxfId="132"/>
    <tableColumn id="9" xr3:uid="{97F15EE0-BF13-C74A-913B-C4A71E1A0AA4}" name="Contact Email for Each Project_x000a_(Rep or Graphic Designer)" dataDxfId="131"/>
    <tableColumn id="10" xr3:uid="{0D0CD081-6C81-C845-8EF4-106609829FD4}" name="Start Date" dataDxfId="130"/>
    <tableColumn id="11" xr3:uid="{F098F35D-A293-3A4D-8696-4E2392449E07}" name="End Date" dataDxfId="129"/>
    <tableColumn id="12" xr3:uid="{7CD9AD80-446A-1B45-A706-2BE15BF7579A}" name="Project ID" dataDxfId="128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E39D836-CCBD-4E4C-8E25-E8085D55166C}" name="Table1813" displayName="Table1813" ref="B73:M77" totalsRowShown="0" headerRowDxfId="127" dataDxfId="126" tableBorderDxfId="125">
  <autoFilter ref="B73:M77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7D2D05-C18B-D944-9429-9D9DACCFB6D6}" name="Project" dataDxfId="124"/>
    <tableColumn id="2" xr3:uid="{1CE50EC3-EF1B-9942-818F-E5AF5992DB61}" name="Reach" dataDxfId="123"/>
    <tableColumn id="3" xr3:uid="{8DA37CC6-0F62-B94C-AB4D-9E16187CF832}" name="Artwork Due" dataDxfId="122"/>
    <tableColumn id="4" xr3:uid="{8805F791-A26C-2249-861D-86A985C394A0}" name=" " dataDxfId="121"/>
    <tableColumn id="5" xr3:uid="{19D72551-4C88-3F43-9AA2-DA9FF7E8B938}" name="Add-On To Package Cost" dataDxfId="120" dataCellStyle="Currency"/>
    <tableColumn id="6" xr3:uid="{E72C31C2-3BA2-5246-92E9-EE045472AB2C}" name="Agreed Upon_x000a_(Enter y if participating)" dataDxfId="119"/>
    <tableColumn id="7" xr3:uid="{B3FE6BD5-BEF2-734E-84F3-4CD72BFC5092}" name="Budgeted amount" dataDxfId="118">
      <calculatedColumnFormula>IF(G74="y",F74,0)</calculatedColumnFormula>
    </tableColumn>
    <tableColumn id="8" xr3:uid="{7C2E5031-9DAF-134C-8CD1-B8BC63A44B76}" name="Contact Name for Each Project_x000a_(Rep or Graphic Designer)" dataDxfId="117"/>
    <tableColumn id="9" xr3:uid="{5DCD289A-3FB3-6245-B5CA-2CC39C59D553}" name="Contact Email for Each Project_x000a_(Rep or Graphic Designer)" dataDxfId="116"/>
    <tableColumn id="10" xr3:uid="{3B843135-2089-D545-82D5-0C286D4810ED}" name="Start Date" dataDxfId="115"/>
    <tableColumn id="11" xr3:uid="{B25C4DD5-CF79-4E4C-93D5-4DB38F3A9275}" name="End Date" dataDxfId="114"/>
    <tableColumn id="12" xr3:uid="{C8289E3C-32DB-2348-AACA-1766927E0F99}" name="Project ID" dataDxfId="113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6E78568-4E48-7043-99F7-E44C75CAFA5A}" name="Table1926" displayName="Table1926" ref="B81:M83" totalsRowShown="0" headerRowDxfId="112" dataDxfId="111" tableBorderDxfId="110">
  <autoFilter ref="B81:M83" xr:uid="{04A125F9-82BC-1949-8D01-7ED6B018F8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5C338E4-3B18-534A-BCF1-740BFE7B87D6}" name="Project" dataDxfId="109"/>
    <tableColumn id="2" xr3:uid="{175A19A3-5502-D044-A050-FED88A888218}" name="Reach" dataDxfId="108"/>
    <tableColumn id="3" xr3:uid="{472DC313-5294-FF44-899D-4486F1C02B32}" name="Artwork Due" dataDxfId="107"/>
    <tableColumn id="4" xr3:uid="{44A6B8D7-93A8-984A-B6C9-C54F7A0971E1}" name=" " dataDxfId="106" dataCellStyle="Currency"/>
    <tableColumn id="5" xr3:uid="{84C1FBD5-71D5-5C40-9332-3179E3C51FB2}" name="Add-On To Package Cost" dataDxfId="105" dataCellStyle="Currency"/>
    <tableColumn id="6" xr3:uid="{531891A1-631B-C44C-9F8D-B71A0F6BE8CB}" name="Agreed Upon_x000a_(Enter y if participating)" dataDxfId="104"/>
    <tableColumn id="7" xr3:uid="{0B4E06BE-4419-964C-860E-CE01229FB742}" name="Budgeted amount" dataDxfId="103" dataCellStyle="Currency">
      <calculatedColumnFormula>IF(G82="y",F82,0)</calculatedColumnFormula>
    </tableColumn>
    <tableColumn id="8" xr3:uid="{677F7605-2D45-4C41-9346-842298E347E2}" name="Contact Name for Each Project_x000a_(Rep or Graphic Designer)" dataDxfId="102"/>
    <tableColumn id="9" xr3:uid="{E6B50427-C1E1-DC42-B96D-BD035BB3C924}" name="Contact Email for Each Project_x000a_(Rep or Graphic Designer)" dataDxfId="101"/>
    <tableColumn id="10" xr3:uid="{AF39B3FE-6340-2747-86E9-5580A7DCB61B}" name="Start Date" dataDxfId="100"/>
    <tableColumn id="11" xr3:uid="{CF350043-5090-034D-9949-5CE478B49270}" name="End Date" dataDxfId="99"/>
    <tableColumn id="12" xr3:uid="{2EA435CB-2984-4E48-A0CF-12A51277F449}" name="Project ID" dataDxfId="98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A11604B-620E-5146-BC91-450177A7F2EC}" name="Table192127" displayName="Table192127" ref="B87:M90" totalsRowShown="0" headerRowDxfId="97" dataDxfId="96" tableBorderDxfId="95">
  <autoFilter ref="B87:M90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3B3F350-82A6-0146-971B-692A901D1B70}" name="Project" dataDxfId="94"/>
    <tableColumn id="2" xr3:uid="{99A3718C-6951-474F-B9C2-9565FAED7FC9}" name="Reach" dataDxfId="93"/>
    <tableColumn id="3" xr3:uid="{C00F3A97-AB2E-4B41-B322-0F4214CEEF1B}" name="Artwork Due" dataDxfId="92"/>
    <tableColumn id="4" xr3:uid="{584BB536-43B6-2947-9268-1D160DB28359}" name=" " dataDxfId="91" dataCellStyle="Currency"/>
    <tableColumn id="5" xr3:uid="{9ACC4516-F1D3-F84D-BD3D-360E7365F7AE}" name="Add-On To Package Cost" dataDxfId="90" dataCellStyle="Currency"/>
    <tableColumn id="6" xr3:uid="{E1CD9C31-D103-F046-8282-A696B45D7FAC}" name="Agreed Upon_x000a_(Enter y if participating)" dataDxfId="89"/>
    <tableColumn id="7" xr3:uid="{7128CF21-C244-2A48-9AE7-9A3979258671}" name="Budgeted amount" dataDxfId="88" dataCellStyle="Currency">
      <calculatedColumnFormula>IF(G88="y",F88,0)</calculatedColumnFormula>
    </tableColumn>
    <tableColumn id="8" xr3:uid="{2184EB8C-84D4-2C4B-AE16-C030515FCEE5}" name="Contact Name for Each Project_x000a_(Rep or Graphic Designer)" dataDxfId="87"/>
    <tableColumn id="9" xr3:uid="{0247E553-5663-5148-9407-D99C4D5A26A8}" name="Contact Email for Each Project_x000a_(Rep or Graphic Designer)" dataDxfId="86"/>
    <tableColumn id="10" xr3:uid="{23DF4353-49F5-8440-B5AB-7698C8A040F3}" name="Start Date" dataDxfId="85"/>
    <tableColumn id="11" xr3:uid="{F70E7866-C3F5-3643-AACF-06F4954C5C72}" name="End Date" dataDxfId="84"/>
    <tableColumn id="12" xr3:uid="{A3CBA226-3CC3-C745-B18A-BEA65680453A}" name="Project ID" dataDxfId="83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55AE797-DE4E-FA40-ACF7-8160D0ABB6FC}" name="Table19212228" displayName="Table19212228" ref="B121:M123" totalsRowShown="0" headerRowDxfId="82" dataDxfId="81" tableBorderDxfId="80">
  <autoFilter ref="B121:M12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EA40112-6E9E-9E47-8C7A-EC328B91E7FE}" name="Project" dataDxfId="79"/>
    <tableColumn id="2" xr3:uid="{D02D05EA-A221-F748-8A83-E46DFF6785BA}" name="Reach" dataDxfId="78"/>
    <tableColumn id="3" xr3:uid="{03C389AB-7962-4842-849A-62DC74C250C9}" name="Due Dates" dataDxfId="77"/>
    <tableColumn id="4" xr3:uid="{08B19EA5-9D6E-E94D-A4D9-9A67BAF422CD}" name=" " dataDxfId="76" dataCellStyle="Currency"/>
    <tableColumn id="5" xr3:uid="{962B9787-9347-F142-AB6B-DA6865A97D98}" name="Add-On To Package Cost" dataDxfId="75" dataCellStyle="Currency"/>
    <tableColumn id="6" xr3:uid="{53705F78-1488-F247-9496-5855A00AC9C6}" name="Agreed Upon_x000a_(Enter y if participating)" dataDxfId="74"/>
    <tableColumn id="7" xr3:uid="{B151F279-A830-694A-A0F8-CAB1F4EB3241}" name="Budgeted amount" dataDxfId="73" dataCellStyle="Currency">
      <calculatedColumnFormula>IF(G122="y",F122,0)</calculatedColumnFormula>
    </tableColumn>
    <tableColumn id="8" xr3:uid="{A8C5EE02-C733-984C-8CB1-F9C0CFB4BFBB}" name="Contact Name for Each Project_x000a_(Rep or Graphic Designer)" dataDxfId="72"/>
    <tableColumn id="9" xr3:uid="{34EE4F31-1779-E441-9C3D-FDEC38DFACFC}" name="Contact Email for Each Project_x000a_(Rep or Graphic Designer)" dataDxfId="71"/>
    <tableColumn id="10" xr3:uid="{6E23B216-3503-5947-921E-91E3F539BE03}" name="Start Date" dataDxfId="70"/>
    <tableColumn id="11" xr3:uid="{6A0789E8-EBFC-944D-8B8C-386932D39E68}" name="End Date" dataDxfId="69"/>
    <tableColumn id="12" xr3:uid="{67DC9026-DDB4-F34D-8856-2EADED37EF57}" name="Project ID" dataDxfId="68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379FF9F-3CF2-0144-9803-1B58E3E5BA6D}" name="Table19212430" displayName="Table19212430" ref="B111:M117" totalsRowShown="0" headerRowDxfId="67" dataDxfId="66" tableBorderDxfId="65">
  <autoFilter ref="B111:M117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858037-2BAE-B54B-9D95-4D79CC5645C0}" name="Project" dataDxfId="64"/>
    <tableColumn id="2" xr3:uid="{3B21B022-92E4-8F49-9150-8333B48CD916}" name="Reach" dataDxfId="63"/>
    <tableColumn id="3" xr3:uid="{7FD8C872-A6DA-B641-9E84-7F2531DDB44C}" name="Availability" dataDxfId="62"/>
    <tableColumn id="4" xr3:uid="{A9A61C5B-0312-6B45-885F-ADC90111978E}" name=" " dataDxfId="61" dataCellStyle="Currency"/>
    <tableColumn id="5" xr3:uid="{1E821CEF-0F0B-234C-A555-C6320731921A}" name="Add-On To Package Cost" dataDxfId="60" dataCellStyle="Currency"/>
    <tableColumn id="6" xr3:uid="{8128E7E9-0981-1942-B0C5-DCD08A214DD5}" name="Agreed Upon_x000a_(Enter y if participating)" dataDxfId="59"/>
    <tableColumn id="7" xr3:uid="{0D3F7CFD-2245-AF4B-A710-A945D790C51D}" name="Budgeted amount" dataDxfId="58" dataCellStyle="Currency">
      <calculatedColumnFormula>IF(G112="y",F112,0)</calculatedColumnFormula>
    </tableColumn>
    <tableColumn id="8" xr3:uid="{5210E210-C11F-974F-B673-0F49016AA663}" name="Contact Name for Each Project_x000a_(Rep or Graphic Designer)" dataDxfId="57"/>
    <tableColumn id="9" xr3:uid="{CF9EC35D-994B-BB4B-B65A-B47BE8187ED4}" name="Contact Email for Each Project_x000a_(Rep or Graphic Designer)" dataDxfId="56"/>
    <tableColumn id="10" xr3:uid="{F2442422-82BC-2644-9AEA-C698BCBB525A}" name="Start Date" dataDxfId="55"/>
    <tableColumn id="11" xr3:uid="{F6428318-D200-E641-97E3-D510C928D798}" name="End Date" dataDxfId="54"/>
    <tableColumn id="12" xr3:uid="{E3A356EB-31C3-384F-82CC-E21A738F1339}" name="Project ID" dataDxfId="53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A5D5940-131F-7349-8B05-A8BABFAF1913}" name="Table1921243034" displayName="Table1921243034" ref="B102:M107" totalsRowShown="0" headerRowDxfId="52" dataDxfId="51" tableBorderDxfId="50">
  <autoFilter ref="B102:M107" xr:uid="{3A5D5940-131F-7349-8B05-A8BABFAF19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209E4A3-E896-3641-9529-427430798F93}" name="Project" dataDxfId="49"/>
    <tableColumn id="2" xr3:uid="{1C69C423-0E8F-1C4E-8CFF-388DF10FDDF9}" name="Reach" dataDxfId="48"/>
    <tableColumn id="3" xr3:uid="{299DD7BD-E770-D74A-92FC-DD4F8B3BFF57}" name="Availability" dataDxfId="47"/>
    <tableColumn id="4" xr3:uid="{C591FDE7-A62A-F04C-A80C-F712961DCDC1}" name=" " dataDxfId="46" dataCellStyle="Currency"/>
    <tableColumn id="5" xr3:uid="{4FAEFB81-1563-D347-BB5C-F17717FBC115}" name="Add-On To Package Cost" dataDxfId="45" dataCellStyle="Currency"/>
    <tableColumn id="6" xr3:uid="{471621E0-51B4-4B4C-B4C8-5C6734AAB064}" name="Agreed Upon_x000a_(Enter y if participating)" dataDxfId="44"/>
    <tableColumn id="7" xr3:uid="{D97DA76A-A4DE-F343-8DB0-9CF2674C9944}" name="Budgeted amount" dataDxfId="43" dataCellStyle="Currency">
      <calculatedColumnFormula>IF(G103="y",F103,0)</calculatedColumnFormula>
    </tableColumn>
    <tableColumn id="8" xr3:uid="{7880959D-1EDE-234E-A978-816A8CBE73AA}" name="Contact Name for Each Project_x000a_(Rep or Graphic Designer)" dataDxfId="42"/>
    <tableColumn id="9" xr3:uid="{51176922-8359-3444-BC40-C9FE4518D093}" name="Contact Email for Each Project_x000a_(Rep or Graphic Designer)" dataDxfId="41"/>
    <tableColumn id="10" xr3:uid="{0972BA39-4C82-C447-92C4-DA2FB41531FD}" name="Start Date" dataDxfId="40"/>
    <tableColumn id="11" xr3:uid="{C376D456-FD15-E949-96C9-4903C06A55D6}" name="End Date" dataDxfId="39"/>
    <tableColumn id="12" xr3:uid="{F931D04E-6A97-234A-A42B-76557DB91676}" name="Project ID" dataDxfId="38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CBBC20F-6633-AF45-9DE4-20C773B08DCD}" name="Table19212310" displayName="Table19212310" ref="B139:M142" totalsRowShown="0" headerRowDxfId="37" dataDxfId="36" tableBorderDxfId="35">
  <tableColumns count="12">
    <tableColumn id="1" xr3:uid="{311D3B33-5097-D140-AF2C-07A0F6E1885A}" name="Project" dataDxfId="34"/>
    <tableColumn id="2" xr3:uid="{DA588C4A-64DE-5048-9845-C96F39ABBCF2}" name="Reach" dataDxfId="33"/>
    <tableColumn id="3" xr3:uid="{AA42CD2A-9EA3-4B4B-B4DD-6C0E73A81AD9}" name="Artwork Due" dataDxfId="32"/>
    <tableColumn id="4" xr3:uid="{C9F11BFF-3B4C-FE4B-802F-7F30C42572B8}" name=" " dataDxfId="31" dataCellStyle="Currency"/>
    <tableColumn id="5" xr3:uid="{67786CCD-2F9B-5A4A-B00F-74513BA9DEB3}" name="Add-On To Package Cost" dataDxfId="30" dataCellStyle="Currency"/>
    <tableColumn id="6" xr3:uid="{20B9E121-D3CD-034E-A58B-A9A6BD55371C}" name="Agreed Upon_x000a_(Enter y if participating)" dataDxfId="29"/>
    <tableColumn id="7" xr3:uid="{D558F83E-174A-F442-A7CB-85E77DF7BBFA}" name="Budgeted amount" dataDxfId="28" dataCellStyle="Currency">
      <calculatedColumnFormula>IF(G140="y",F140,0)</calculatedColumnFormula>
    </tableColumn>
    <tableColumn id="8" xr3:uid="{BA9124AC-2A51-5A49-BAE7-BCC9DD2C5D70}" name="Contact Name for Each Project_x000a_(Rep or Graphic Designer)" dataDxfId="27"/>
    <tableColumn id="9" xr3:uid="{B1ADBD6C-3A7E-C84B-BA12-71EADF0D7FD6}" name="Contact Email for Each Project_x000a_(Rep or Graphic Designer)" dataDxfId="26"/>
    <tableColumn id="10" xr3:uid="{00A4C6FF-6C6A-AF40-BC16-09FD6AAE219A}" name="Start Date" dataDxfId="25"/>
    <tableColumn id="11" xr3:uid="{9A458268-5171-4E48-8DC3-C2B31B294C65}" name="End Date" dataDxfId="24"/>
    <tableColumn id="12" xr3:uid="{80AA82EC-4223-9642-9E64-864D7BD4E79D}" name="Project ID" dataDxfId="2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FB7276-B037-B049-BBCC-5D1712A4C2CB}" name="Table3" displayName="Table3" ref="B52:M57" headerRowDxfId="426" dataDxfId="425" totalsRowDxfId="423" tableBorderDxfId="424">
  <autoFilter ref="B52:M57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D557C95-68D1-5C42-AD80-121AE8AFA517}" name="Project" totalsRowLabel="Total" dataDxfId="422" totalsRowDxfId="421"/>
    <tableColumn id="2" xr3:uid="{641D828A-039E-1B43-BEDD-A4B6332BF0CE}" name="Reach" dataDxfId="420" totalsRowDxfId="419"/>
    <tableColumn id="3" xr3:uid="{89655E5B-458C-5F4B-8C71-8E21931FB346}" name="Artwork Due" dataDxfId="418" totalsRowDxfId="417"/>
    <tableColumn id="4" xr3:uid="{84C99775-0A3C-624E-84BF-7E119DA3E10B}" name="Original Cost" dataDxfId="416" totalsRowDxfId="415"/>
    <tableColumn id="5" xr3:uid="{B82CC132-B510-3642-9C17-3429B62E997D}" name="Upgrade Cost_x000a_(Add onto Package Cost)" dataDxfId="414" totalsRowDxfId="413" dataCellStyle="Currency"/>
    <tableColumn id="6" xr3:uid="{FBBCF9DC-86F6-5246-A5A2-3C80F40222F7}" name="Agreed Upon_x000a_(Enter y if participating)" dataDxfId="412" totalsRowDxfId="411"/>
    <tableColumn id="7" xr3:uid="{1B075592-7A83-7B4F-840A-3A4FF47CD0B6}" name="Budgeted amount" dataDxfId="410" totalsRowDxfId="409" dataCellStyle="Currency">
      <calculatedColumnFormula>IF(G54="y",F53,0)</calculatedColumnFormula>
    </tableColumn>
    <tableColumn id="8" xr3:uid="{0B31E5FD-0BA7-6947-8129-54D3C5342F11}" name="Contact Name for Each Project_x000a_(Rep or Graphic Designer)" dataDxfId="408" totalsRowDxfId="407"/>
    <tableColumn id="9" xr3:uid="{4BEAA665-37F6-A040-B23A-1170917E5CCD}" name="Contact Email for Each Project_x000a_(Rep or Graphic Designer)" dataDxfId="406" totalsRowDxfId="405"/>
    <tableColumn id="10" xr3:uid="{19845F83-3ADE-0B4F-9BCB-9AE2CF7BC2A3}" name="Start Date" dataDxfId="404" totalsRowDxfId="403"/>
    <tableColumn id="11" xr3:uid="{E1BD5223-24AD-3748-A77E-2263B58370D4}" name="End Date" dataDxfId="402" totalsRowDxfId="401"/>
    <tableColumn id="12" xr3:uid="{DCB9C80B-4818-5E46-BE90-3BB39D7B5034}" name="Project ID" totalsRowFunction="count" dataDxfId="400" totalsRowDxfId="399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A09441D-4F5D-3145-A20C-BD19B6528E0F}" name="Table13" displayName="Table13" ref="B61:M64" totalsRowShown="0" headerRowDxfId="398" dataDxfId="397" tableBorderDxfId="396">
  <autoFilter ref="B61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EEBCE44-B7EB-C74E-A444-250A699F2F00}" name="Project" dataDxfId="395"/>
    <tableColumn id="2" xr3:uid="{02B4C45E-3BAC-4642-B738-6160F8E97165}" name="Reach" dataDxfId="394"/>
    <tableColumn id="3" xr3:uid="{B8096FAF-60C5-B146-83CA-357D6CA7DA23}" name="Artwork Due" dataDxfId="393"/>
    <tableColumn id="4" xr3:uid="{EC3C8EBF-CE7E-2146-9F07-9550D7440862}" name="Original Cost" dataDxfId="392" dataCellStyle="Currency"/>
    <tableColumn id="5" xr3:uid="{F9935775-B313-DD42-AF67-D6A0D72E52E9}" name="Upgrade Cost_x000a_(Add onto Package Cost)" dataDxfId="391" dataCellStyle="Currency"/>
    <tableColumn id="6" xr3:uid="{5FF530F8-6474-9848-8D76-D87A2B9E7C1F}" name="Agreed Upon_x000a_(Enter y if participating)" dataDxfId="390"/>
    <tableColumn id="7" xr3:uid="{12C02133-0A0C-C240-8983-9C36E38184AA}" name="Budgeted amount" dataDxfId="389" dataCellStyle="Currency">
      <calculatedColumnFormula>SUM(H59:H61)</calculatedColumnFormula>
    </tableColumn>
    <tableColumn id="8" xr3:uid="{533B3EA9-D67F-5440-999F-92131D09C80F}" name="Contact Name for Each Project_x000a_(Rep or Graphic Designer)" dataDxfId="388"/>
    <tableColumn id="9" xr3:uid="{9716252E-127A-7F46-A53B-914EB7668225}" name="Contact Email for Each Project_x000a_(Rep or Graphic Designer)" dataDxfId="387"/>
    <tableColumn id="10" xr3:uid="{AE9AFB84-76C4-2D46-AEA9-B55E0B37DA63}" name="Start Date" dataDxfId="386"/>
    <tableColumn id="11" xr3:uid="{80A0A025-6EEC-4B40-BA53-CC9F6D9AEC7E}" name="End Date" dataDxfId="385"/>
    <tableColumn id="12" xr3:uid="{B9C8BA73-D4FC-624F-A353-7D74C5AC685D}" name="Project ID" dataDxfId="384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C8A5441-0FB6-C346-B400-F481F9573F89}" name="Table14" displayName="Table14" ref="B41:M45" totalsRowShown="0" headerRowDxfId="383" dataDxfId="382" tableBorderDxfId="381">
  <autoFilter ref="B41:M45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BD222B5-572F-264C-B8DD-2062C9578473}" name="Project" dataDxfId="380"/>
    <tableColumn id="2" xr3:uid="{8016B0BC-9D0E-9740-B651-FE449F522CDC}" name="Reach" dataDxfId="379"/>
    <tableColumn id="3" xr3:uid="{052D5303-0DDE-DC41-9F16-32C510542802}" name="Artwork Due" dataDxfId="378"/>
    <tableColumn id="4" xr3:uid="{7BE00F6C-2283-B041-918B-C920AC7C780C}" name="Original Cost" dataDxfId="377"/>
    <tableColumn id="5" xr3:uid="{9D235BE5-BDB9-C143-829C-5207B23503BA}" name="Upgrade Cost_x000a_(Add onto Package Cost)" dataDxfId="376" dataCellStyle="Currency"/>
    <tableColumn id="6" xr3:uid="{39D7DCF5-9036-AA47-9501-6BE07199D34B}" name="Agreed Upon_x000a_(Enter y if participating)" dataDxfId="375"/>
    <tableColumn id="7" xr3:uid="{8CDDAB40-0235-1141-9784-6A76B929BA99}" name="Budgeted amount" dataDxfId="374">
      <calculatedColumnFormula>IF(G42="y",F42,0)</calculatedColumnFormula>
    </tableColumn>
    <tableColumn id="8" xr3:uid="{4E6AC98B-9143-A745-9323-BDD93FE97F89}" name="Contact Name for Each Project_x000a_(Rep or Graphic Designer)" dataDxfId="373"/>
    <tableColumn id="9" xr3:uid="{152DBA4E-FF51-1440-AA13-F999D3A3B315}" name="Contact Email for Each Project_x000a_(Rep or Graphic Designer)" dataDxfId="372"/>
    <tableColumn id="10" xr3:uid="{1AF9F289-B675-8640-BF09-2BE39BFF5E00}" name="Start Date" dataDxfId="371"/>
    <tableColumn id="11" xr3:uid="{D46680D5-606B-1F4A-94BE-AD5E84F25674}" name="End Date" dataDxfId="370"/>
    <tableColumn id="12" xr3:uid="{06D7B5C2-C998-3642-8DE5-4193393562D7}" name="Project ID" dataDxfId="369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70:M71" totalsRowShown="0" headerRowDxfId="368" dataDxfId="367" tableBorderDxfId="366">
  <autoFilter ref="B70:M71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365"/>
    <tableColumn id="2" xr3:uid="{D005AE8D-3741-3E40-960C-E946E77402D8}" name="Reach" dataDxfId="364"/>
    <tableColumn id="3" xr3:uid="{B7088E7A-BD39-7643-8C2F-1CA1E4AC1A94}" name="Artwork Due" dataDxfId="363"/>
    <tableColumn id="4" xr3:uid="{790C03F3-C7BB-A14C-9844-E970C34441A3}" name=" " dataDxfId="362"/>
    <tableColumn id="5" xr3:uid="{C8EEEA2E-8FB8-D349-A14E-C3470D80DF1E}" name="Add-On To Package Cost" dataDxfId="361" dataCellStyle="Currency"/>
    <tableColumn id="6" xr3:uid="{27627726-3C6D-2740-9445-033D69E5AE58}" name="Agreed Upon_x000a_(Enter y if participating)" dataDxfId="360"/>
    <tableColumn id="7" xr3:uid="{99FF3D2C-4A65-2749-A660-4B57C6CC0E42}" name="Budgeted amount" dataDxfId="359" dataCellStyle="Currency">
      <calculatedColumnFormula>IF(G71="y",F71,0)</calculatedColumnFormula>
    </tableColumn>
    <tableColumn id="8" xr3:uid="{49E02214-E074-C845-B1B5-D0CCC4505088}" name="Contact Name for Each Project_x000a_(Rep or Graphic Designer)" dataDxfId="358"/>
    <tableColumn id="9" xr3:uid="{F62033DB-7EAE-6345-9F4A-6653FC541793}" name="Contact Email for Each Project_x000a_(Rep or Graphic Designer)" dataDxfId="357"/>
    <tableColumn id="10" xr3:uid="{80F62ECD-956E-BD48-9B90-B3A6F6C359BC}" name="Start Date" dataDxfId="356"/>
    <tableColumn id="11" xr3:uid="{BB4FDAF7-91E2-694E-A09E-BE9B043EFF2E}" name="End Date" dataDxfId="355"/>
    <tableColumn id="12" xr3:uid="{B31F4555-4B5A-5E4F-BB02-20C691649407}" name="Project ID" dataDxfId="354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75:M76" totalsRowShown="0" headerRowDxfId="353" dataDxfId="352" tableBorderDxfId="351">
  <autoFilter ref="B75:M76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50"/>
    <tableColumn id="2" xr3:uid="{58B0BBCE-FFF9-B444-88C1-A88A2BB10492}" name="Reach" dataDxfId="349"/>
    <tableColumn id="3" xr3:uid="{2632A42F-EB7A-6D4F-8C5A-92D0730BEC8E}" name="Artwork Due" dataDxfId="348"/>
    <tableColumn id="4" xr3:uid="{ADA8ED90-ED06-534C-AB0F-D2EE0D83F4CB}" name=" " dataDxfId="347"/>
    <tableColumn id="5" xr3:uid="{D57CDC1C-432E-6C49-87BC-16F5CE08E19D}" name="Add-On To Package Cost" dataDxfId="346" dataCellStyle="Currency"/>
    <tableColumn id="6" xr3:uid="{05EF30FD-ADA9-9B48-AAE5-C455D8A04AA1}" name="Agreed Upon_x000a_(Enter y if participating)" dataDxfId="345"/>
    <tableColumn id="7" xr3:uid="{9086D993-FCE5-904A-8C0D-57AE31E5ECBD}" name="Budgeted amount" dataDxfId="344" dataCellStyle="Currency">
      <calculatedColumnFormula>IF(G76="y",F76,0)</calculatedColumnFormula>
    </tableColumn>
    <tableColumn id="8" xr3:uid="{ACF16A96-8E80-5343-AC7B-0E5EC0B5EA0C}" name="Contact Name for Each Project_x000a_(Rep or Graphic Designer)" dataDxfId="343"/>
    <tableColumn id="9" xr3:uid="{E34F815D-050B-8D42-9F0E-7ABD474575EA}" name="Contact Email for Each Project_x000a_(Rep or Graphic Designer)" dataDxfId="342"/>
    <tableColumn id="10" xr3:uid="{18126A58-7683-4A48-8BD5-23730F88B92E}" name="Start Date" dataDxfId="341"/>
    <tableColumn id="11" xr3:uid="{EE09B0F4-052D-AB44-B02A-550B23E0ECDF}" name="End Date" dataDxfId="340"/>
    <tableColumn id="12" xr3:uid="{AE3E8387-7129-C24A-B565-73CAD73F1FF6}" name="Project ID" dataDxfId="339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D417DD3-22C6-C448-91F7-D9DAAD791EF9}" name="Table17" displayName="Table17" ref="B80:M88" totalsRowShown="0" headerRowDxfId="338" dataDxfId="336" headerRowBorderDxfId="337" tableBorderDxfId="335">
  <autoFilter ref="B80:M8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4F222B6-06E3-A34C-A98D-616BD2922A7C}" name="Project" dataDxfId="334"/>
    <tableColumn id="2" xr3:uid="{8221D055-2981-E84D-B8AE-606305759FB9}" name="Reach" dataDxfId="333"/>
    <tableColumn id="3" xr3:uid="{E38A2BC6-8B85-F046-9010-7DF2B55A1EE8}" name="Artwork Due" dataDxfId="332"/>
    <tableColumn id="4" xr3:uid="{3590F4B0-04B6-A746-A540-9178855361F8}" name=" " dataDxfId="331" dataCellStyle="Currency"/>
    <tableColumn id="5" xr3:uid="{92B2FE55-9773-054A-A3E6-74513C2ACE82}" name="Add-On To Package Cost" dataDxfId="330" dataCellStyle="Currency"/>
    <tableColumn id="6" xr3:uid="{075E6D61-E9B3-4E49-951E-1AC26CC4E501}" name="Agreed Upon_x000a_(Enter y if participating)" dataDxfId="329"/>
    <tableColumn id="7" xr3:uid="{76733201-FA17-D84D-B187-33EC7F464A03}" name="Budgeted amount" dataDxfId="328" dataCellStyle="Currency">
      <calculatedColumnFormula>IF(G81="y",F81,0)</calculatedColumnFormula>
    </tableColumn>
    <tableColumn id="8" xr3:uid="{52B85BEA-60C5-EF43-A773-969C618177C0}" name="Contact Name for Each Project_x000a_(Rep or Graphic Designer)" dataDxfId="327"/>
    <tableColumn id="9" xr3:uid="{3F123E72-7005-F848-A20D-703AC064110B}" name="Contact Email for Each Project_x000a_(Rep or Graphic Designer)" dataDxfId="326"/>
    <tableColumn id="10" xr3:uid="{183F256C-9DF8-1F43-B766-938F6300220E}" name="Start Date" dataDxfId="325"/>
    <tableColumn id="11" xr3:uid="{AFEFD0BC-5F22-A044-ADD9-4560438AFD5A}" name="End Date" dataDxfId="324"/>
    <tableColumn id="12" xr3:uid="{7A56F7E3-CCF0-824D-82E9-D2AC72CA98F5}" name="Project ID" dataDxfId="323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C02B31-A71E-FF40-82F8-B90FF8DED2D8}" name="Table18" displayName="Table18" ref="B92:M94" totalsRowShown="0" headerRowDxfId="322" dataDxfId="321" tableBorderDxfId="320">
  <autoFilter ref="B92:M94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F5D5067-FE28-654A-9530-B84ACDCA68BD}" name="Project" dataDxfId="319"/>
    <tableColumn id="2" xr3:uid="{48AA9BE1-DFA3-C440-B67F-32F3B1BA1F70}" name="Reach" dataDxfId="318"/>
    <tableColumn id="3" xr3:uid="{7F2FD352-F5C2-D94B-B7E6-18B14ECA4B72}" name="Artwork Due" dataDxfId="317"/>
    <tableColumn id="4" xr3:uid="{FB0C764C-C174-8643-BCCB-D96A860814DF}" name=" " dataDxfId="316"/>
    <tableColumn id="5" xr3:uid="{EBA9781A-C753-2A4D-8C6C-1AE020A875DE}" name="Add-On To Package Cost" dataDxfId="315" dataCellStyle="Currency"/>
    <tableColumn id="6" xr3:uid="{198560E5-386C-6740-93F9-725A46E66DC5}" name="Agreed Upon_x000a_(Enter y if participating)" dataDxfId="314"/>
    <tableColumn id="7" xr3:uid="{9EBCF134-BEC9-CD4A-9687-5BFC09420342}" name="Budgeted amount" dataDxfId="313">
      <calculatedColumnFormula>IF(G93="y",F93,0)</calculatedColumnFormula>
    </tableColumn>
    <tableColumn id="8" xr3:uid="{DDFC4D55-8411-D24D-883E-CF4B31CCF3B0}" name="Contact Name for Each Project_x000a_(Rep or Graphic Designer)" dataDxfId="312"/>
    <tableColumn id="9" xr3:uid="{924E7B4C-90F4-0449-8049-045918CED1B1}" name="Contact Email for Each Project_x000a_(Rep or Graphic Designer)" dataDxfId="311"/>
    <tableColumn id="10" xr3:uid="{AF5EFC9A-1E5F-164B-A339-4BEC455047A7}" name="Start Date" dataDxfId="310"/>
    <tableColumn id="11" xr3:uid="{54448B6B-59B5-4044-A80A-E4432DCCE4B6}" name="End Date" dataDxfId="309"/>
    <tableColumn id="12" xr3:uid="{EBCBAEC1-0D53-7840-BEFE-4D8139955878}" name="Project ID" dataDxfId="30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12" Type="http://schemas.openxmlformats.org/officeDocument/2006/relationships/table" Target="../tables/table28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6" Type="http://schemas.openxmlformats.org/officeDocument/2006/relationships/table" Target="../tables/table22.xml"/><Relationship Id="rId11" Type="http://schemas.openxmlformats.org/officeDocument/2006/relationships/table" Target="../tables/table27.xml"/><Relationship Id="rId5" Type="http://schemas.openxmlformats.org/officeDocument/2006/relationships/table" Target="../tables/table21.xml"/><Relationship Id="rId10" Type="http://schemas.openxmlformats.org/officeDocument/2006/relationships/table" Target="../tables/table26.xml"/><Relationship Id="rId4" Type="http://schemas.openxmlformats.org/officeDocument/2006/relationships/table" Target="../tables/table20.xml"/><Relationship Id="rId9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A2:O245"/>
  <sheetViews>
    <sheetView showGridLines="0" tabSelected="1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102.625" customWidth="1"/>
    <col min="3" max="3" width="37.625" customWidth="1"/>
    <col min="4" max="4" width="37.5" style="115" customWidth="1"/>
    <col min="5" max="5" width="21" customWidth="1"/>
    <col min="6" max="6" width="23.125" customWidth="1"/>
    <col min="7" max="7" width="21.125" style="50" customWidth="1"/>
    <col min="8" max="8" width="22.75" customWidth="1"/>
    <col min="9" max="9" width="28" customWidth="1"/>
    <col min="10" max="10" width="29" customWidth="1"/>
    <col min="11" max="11" width="23.75" customWidth="1"/>
    <col min="12" max="12" width="23.2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200</v>
      </c>
      <c r="F2" s="117"/>
    </row>
    <row r="3" spans="2:15">
      <c r="B3" s="111"/>
    </row>
    <row r="4" spans="2:15" ht="21">
      <c r="B4" s="424" t="s">
        <v>156</v>
      </c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</row>
    <row r="5" spans="2:15" ht="9.9499999999999993" customHeight="1">
      <c r="B5" s="111"/>
    </row>
    <row r="6" spans="2:15" ht="23.25">
      <c r="B6" s="429" t="s">
        <v>249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</row>
    <row r="7" spans="2:15" ht="60" customHeight="1">
      <c r="B7" s="118" t="s">
        <v>0</v>
      </c>
      <c r="C7" s="119" t="s">
        <v>20</v>
      </c>
      <c r="D7" s="79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>
      <c r="B8" s="249" t="s">
        <v>41</v>
      </c>
      <c r="C8" s="250" t="s">
        <v>2</v>
      </c>
      <c r="D8" s="251">
        <v>46186</v>
      </c>
      <c r="E8" s="9">
        <v>650</v>
      </c>
      <c r="F8" s="33">
        <v>600</v>
      </c>
      <c r="G8" s="426" t="s">
        <v>309</v>
      </c>
      <c r="H8" s="120">
        <f>IF($G$8&lt;&gt;LOWER("Y"),
    0,
    IF(AND($G$8="y", COUNTIF($G$11:$G$12, "y")=1), F8, E8)
)</f>
        <v>600</v>
      </c>
      <c r="I8" s="242" t="s">
        <v>185</v>
      </c>
      <c r="J8" s="242" t="s">
        <v>186</v>
      </c>
      <c r="K8" s="252">
        <v>46266</v>
      </c>
      <c r="L8" s="253">
        <v>46265</v>
      </c>
      <c r="M8" s="121">
        <v>1239</v>
      </c>
      <c r="N8"/>
    </row>
    <row r="9" spans="2:15" ht="16.5" thickBot="1">
      <c r="B9" s="254" t="s">
        <v>42</v>
      </c>
      <c r="C9" s="1" t="s">
        <v>2</v>
      </c>
      <c r="D9" s="255">
        <v>46242</v>
      </c>
      <c r="E9" s="20">
        <v>750</v>
      </c>
      <c r="F9" s="192">
        <v>650</v>
      </c>
      <c r="G9" s="427"/>
      <c r="H9" s="409">
        <f>IF($G$8&lt;&gt;LOWER("Y"),
    0,
    IF(AND($G$8="y", COUNTIF($G$11:$G$12, "y")=1), F9, E9)
)</f>
        <v>650</v>
      </c>
      <c r="I9" s="242" t="s">
        <v>185</v>
      </c>
      <c r="J9" s="242" t="s">
        <v>186</v>
      </c>
      <c r="K9" s="256">
        <v>46266</v>
      </c>
      <c r="L9" s="257">
        <v>46265</v>
      </c>
      <c r="M9" s="90">
        <v>1240</v>
      </c>
      <c r="N9"/>
    </row>
    <row r="10" spans="2:15" ht="16.5" thickBot="1">
      <c r="B10" s="170" t="s">
        <v>154</v>
      </c>
      <c r="C10" s="171"/>
      <c r="D10" s="172"/>
      <c r="E10" s="99"/>
      <c r="F10" s="100"/>
      <c r="G10" s="103" t="s">
        <v>147</v>
      </c>
      <c r="H10" s="101"/>
      <c r="I10" s="173"/>
      <c r="J10" s="173"/>
      <c r="K10" s="174"/>
      <c r="L10" s="174"/>
      <c r="M10" s="175"/>
      <c r="N10"/>
    </row>
    <row r="11" spans="2:15">
      <c r="B11" s="249" t="s">
        <v>64</v>
      </c>
      <c r="C11" s="250" t="s">
        <v>2</v>
      </c>
      <c r="D11" s="125">
        <v>46243</v>
      </c>
      <c r="E11" s="9">
        <v>500</v>
      </c>
      <c r="F11" s="33">
        <v>450</v>
      </c>
      <c r="G11" s="246" t="s">
        <v>309</v>
      </c>
      <c r="H11" s="120">
        <f>IF($G$11&lt;&gt;LOWER("Y"),
    0,
    IF(AND($G$11="y", COUNTIF($G$8, "y")=1), F11, E11)
)</f>
        <v>450</v>
      </c>
      <c r="I11" s="242" t="s">
        <v>185</v>
      </c>
      <c r="J11" s="244" t="s">
        <v>186</v>
      </c>
      <c r="K11" s="252">
        <v>46266</v>
      </c>
      <c r="L11" s="253">
        <v>46265</v>
      </c>
      <c r="M11" s="135">
        <v>1241</v>
      </c>
      <c r="N11"/>
    </row>
    <row r="12" spans="2:15">
      <c r="B12" s="4" t="s">
        <v>126</v>
      </c>
      <c r="C12" s="5" t="s">
        <v>2</v>
      </c>
      <c r="D12" s="122">
        <v>46243</v>
      </c>
      <c r="E12" s="10">
        <v>500</v>
      </c>
      <c r="F12" s="33">
        <v>450</v>
      </c>
      <c r="G12" s="246" t="s">
        <v>299</v>
      </c>
      <c r="H12" s="410">
        <f>IF($G$12&lt;&gt;LOWER("Y"),
    0,
    IF(AND($G$12="y", COUNTIF($G$8, "y")=1), F12, E12)
)</f>
        <v>0</v>
      </c>
      <c r="I12" s="244" t="s">
        <v>185</v>
      </c>
      <c r="J12" s="244" t="s">
        <v>186</v>
      </c>
      <c r="K12" s="256">
        <v>46266</v>
      </c>
      <c r="L12" s="257">
        <v>46265</v>
      </c>
      <c r="M12" s="6">
        <v>1242</v>
      </c>
      <c r="N12"/>
    </row>
    <row r="13" spans="2:15" ht="18">
      <c r="B13" s="126"/>
      <c r="C13" s="127"/>
      <c r="F13" s="54"/>
      <c r="G13" s="128" t="s">
        <v>19</v>
      </c>
      <c r="H13" s="43">
        <f>SUM(H8:H12)</f>
        <v>1700</v>
      </c>
      <c r="N13"/>
      <c r="O13" s="111"/>
    </row>
    <row r="14" spans="2:15">
      <c r="F14" s="54"/>
      <c r="G14" s="96"/>
      <c r="H14" s="55"/>
      <c r="N14"/>
    </row>
    <row r="15" spans="2:15" ht="23.25">
      <c r="B15" s="429" t="s">
        <v>250</v>
      </c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/>
    </row>
    <row r="16" spans="2:15" ht="60" customHeight="1">
      <c r="B16" s="118" t="s">
        <v>0</v>
      </c>
      <c r="C16" s="119" t="s">
        <v>20</v>
      </c>
      <c r="D16" s="79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249" t="s">
        <v>41</v>
      </c>
      <c r="C17" s="250" t="s">
        <v>2</v>
      </c>
      <c r="D17" s="251">
        <v>46186</v>
      </c>
      <c r="E17" s="9">
        <v>650</v>
      </c>
      <c r="F17" s="32">
        <v>600</v>
      </c>
      <c r="G17" s="426" t="s">
        <v>299</v>
      </c>
      <c r="H17" s="120">
        <f>IF($G$17&lt;&gt;LOWER("Y"),
    0,
    IF(AND($G$17="y", COUNTIF($G$21:$G$22, "y")=1), F17, E17)
)</f>
        <v>0</v>
      </c>
      <c r="I17" s="242" t="s">
        <v>185</v>
      </c>
      <c r="J17" s="242" t="s">
        <v>186</v>
      </c>
      <c r="K17" s="252">
        <v>46266</v>
      </c>
      <c r="L17" s="253">
        <v>46265</v>
      </c>
      <c r="M17" s="121">
        <v>1239</v>
      </c>
      <c r="N17"/>
    </row>
    <row r="18" spans="2:15">
      <c r="B18" s="4" t="s">
        <v>42</v>
      </c>
      <c r="C18" s="5" t="s">
        <v>2</v>
      </c>
      <c r="D18" s="122">
        <v>46242</v>
      </c>
      <c r="E18" s="10">
        <v>750</v>
      </c>
      <c r="F18" s="32">
        <v>650</v>
      </c>
      <c r="G18" s="427"/>
      <c r="H18" s="123">
        <f>IF($G$17&lt;&gt;LOWER("Y"),
    0,
    IF(AND($G$17="y", COUNTIF($G$21:$G$22, "y")=1), F18, E18)
)</f>
        <v>0</v>
      </c>
      <c r="I18" s="242" t="s">
        <v>185</v>
      </c>
      <c r="J18" s="242" t="s">
        <v>186</v>
      </c>
      <c r="K18" s="256">
        <v>46266</v>
      </c>
      <c r="L18" s="257">
        <v>46265</v>
      </c>
      <c r="M18" s="6">
        <v>1240</v>
      </c>
      <c r="N18"/>
    </row>
    <row r="19" spans="2:15" s="95" customFormat="1" ht="16.5" thickBot="1">
      <c r="B19" s="136" t="s">
        <v>45</v>
      </c>
      <c r="C19" s="137" t="s">
        <v>2</v>
      </c>
      <c r="D19" s="178">
        <v>46243</v>
      </c>
      <c r="E19" s="13">
        <v>1000</v>
      </c>
      <c r="F19" s="12">
        <v>850</v>
      </c>
      <c r="G19" s="428"/>
      <c r="H19" s="134">
        <f>IF($G$17&lt;&gt;LOWER("Y"),
    0,
    IF(AND($G$17="y", COUNTIF($G$21:$G$22, "y")=1), F19, E19)
)</f>
        <v>0</v>
      </c>
      <c r="I19" s="242" t="s">
        <v>185</v>
      </c>
      <c r="J19" s="242" t="s">
        <v>186</v>
      </c>
      <c r="K19" s="252">
        <v>46266</v>
      </c>
      <c r="L19" s="253">
        <v>46265</v>
      </c>
      <c r="M19" s="135">
        <v>1243</v>
      </c>
      <c r="N19"/>
    </row>
    <row r="20" spans="2:15" ht="17.100000000000001" customHeight="1" thickBot="1">
      <c r="B20" s="170" t="s">
        <v>154</v>
      </c>
      <c r="C20" s="171"/>
      <c r="D20" s="172"/>
      <c r="E20" s="99"/>
      <c r="F20" s="100"/>
      <c r="G20" s="103" t="s">
        <v>147</v>
      </c>
      <c r="H20" s="101"/>
      <c r="I20" s="173"/>
      <c r="J20" s="173"/>
      <c r="K20" s="174"/>
      <c r="L20" s="174"/>
      <c r="M20" s="175"/>
      <c r="N20"/>
    </row>
    <row r="21" spans="2:15">
      <c r="B21" s="258" t="s">
        <v>58</v>
      </c>
      <c r="C21" s="250" t="s">
        <v>2</v>
      </c>
      <c r="D21" s="125">
        <v>46243</v>
      </c>
      <c r="E21" s="9">
        <v>3000</v>
      </c>
      <c r="F21" s="32">
        <v>2500</v>
      </c>
      <c r="G21" s="246" t="s">
        <v>299</v>
      </c>
      <c r="H21" s="120">
        <f>IF($G$21&lt;&gt;LOWER("Y"),
    0,
    IF(AND($G$21="y", COUNTIF($G$17, "y")=1), F21, E21)
)</f>
        <v>0</v>
      </c>
      <c r="I21" s="242" t="s">
        <v>185</v>
      </c>
      <c r="J21" s="242" t="s">
        <v>186</v>
      </c>
      <c r="K21" s="252">
        <v>46266</v>
      </c>
      <c r="L21" s="253">
        <v>46265</v>
      </c>
      <c r="M21" s="135">
        <v>1241</v>
      </c>
      <c r="N21"/>
    </row>
    <row r="22" spans="2:15">
      <c r="B22" s="259" t="s">
        <v>61</v>
      </c>
      <c r="C22" s="5" t="s">
        <v>2</v>
      </c>
      <c r="D22" s="122">
        <v>46243</v>
      </c>
      <c r="E22" s="10">
        <v>1500</v>
      </c>
      <c r="F22" s="32">
        <v>1000</v>
      </c>
      <c r="G22" s="246" t="s">
        <v>299</v>
      </c>
      <c r="H22" s="123">
        <f>IF($G$22&lt;&gt;LOWER("Y"),
    0,
    IF(AND($G$22="y", COUNTIF($G$17, "y")=1), F22, E22)
)</f>
        <v>0</v>
      </c>
      <c r="I22" s="242" t="s">
        <v>185</v>
      </c>
      <c r="J22" s="242" t="s">
        <v>186</v>
      </c>
      <c r="K22" s="256">
        <v>46266</v>
      </c>
      <c r="L22" s="257">
        <v>46265</v>
      </c>
      <c r="M22" s="6">
        <v>1242</v>
      </c>
      <c r="N22"/>
    </row>
    <row r="23" spans="2:15" ht="18">
      <c r="B23" s="126"/>
      <c r="F23" s="54"/>
      <c r="G23" s="128" t="s">
        <v>19</v>
      </c>
      <c r="H23" s="43">
        <f>SUM(H17:H22)</f>
        <v>0</v>
      </c>
      <c r="J23" s="95"/>
      <c r="N23"/>
      <c r="O23" s="111"/>
    </row>
    <row r="24" spans="2:15" ht="18">
      <c r="F24" s="54"/>
      <c r="G24" s="131"/>
      <c r="H24" s="44"/>
      <c r="N24"/>
    </row>
    <row r="25" spans="2:15" ht="23.25">
      <c r="B25" s="429" t="s">
        <v>251</v>
      </c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/>
    </row>
    <row r="26" spans="2:15" ht="60" customHeight="1">
      <c r="B26" s="119" t="s">
        <v>0</v>
      </c>
      <c r="C26" s="118" t="s">
        <v>20</v>
      </c>
      <c r="D26" s="79" t="s">
        <v>74</v>
      </c>
      <c r="E26" s="118" t="s">
        <v>43</v>
      </c>
      <c r="F26" s="118" t="s">
        <v>44</v>
      </c>
      <c r="G26" s="119" t="s">
        <v>31</v>
      </c>
      <c r="H26" s="46" t="s">
        <v>3</v>
      </c>
      <c r="I26" s="84" t="s">
        <v>183</v>
      </c>
      <c r="J26" s="84" t="s">
        <v>182</v>
      </c>
      <c r="K26" s="119" t="s">
        <v>29</v>
      </c>
      <c r="L26" s="119" t="s">
        <v>30</v>
      </c>
      <c r="M26" s="118" t="s">
        <v>23</v>
      </c>
      <c r="N26"/>
    </row>
    <row r="27" spans="2:15">
      <c r="B27" s="260" t="s">
        <v>50</v>
      </c>
      <c r="C27" s="250" t="s">
        <v>2</v>
      </c>
      <c r="D27" s="251">
        <v>46186</v>
      </c>
      <c r="E27" s="14">
        <v>1350</v>
      </c>
      <c r="F27" s="31">
        <v>1250</v>
      </c>
      <c r="G27" s="426" t="s">
        <v>299</v>
      </c>
      <c r="H27" s="120">
        <f t="shared" ref="H27:H32" si="0">IF($G$27&lt;&gt;LOWER("Y"),
    0,
    IF(AND($G$27="y", COUNTIF($G$34:$G$35, "y")=1), F27, E27)
)</f>
        <v>0</v>
      </c>
      <c r="I27" s="242" t="s">
        <v>185</v>
      </c>
      <c r="J27" s="242" t="s">
        <v>186</v>
      </c>
      <c r="K27" s="252">
        <v>46266</v>
      </c>
      <c r="L27" s="253">
        <v>46265</v>
      </c>
      <c r="M27" s="121">
        <v>1239</v>
      </c>
      <c r="N27"/>
    </row>
    <row r="28" spans="2:15">
      <c r="B28" s="4" t="s">
        <v>42</v>
      </c>
      <c r="C28" s="5" t="s">
        <v>2</v>
      </c>
      <c r="D28" s="122">
        <v>46242</v>
      </c>
      <c r="E28" s="15">
        <v>750</v>
      </c>
      <c r="F28" s="31">
        <v>650</v>
      </c>
      <c r="G28" s="427"/>
      <c r="H28" s="132">
        <f t="shared" si="0"/>
        <v>0</v>
      </c>
      <c r="I28" s="242" t="s">
        <v>185</v>
      </c>
      <c r="J28" s="242" t="s">
        <v>186</v>
      </c>
      <c r="K28" s="256">
        <v>46266</v>
      </c>
      <c r="L28" s="257">
        <v>46265</v>
      </c>
      <c r="M28" s="6">
        <v>1240</v>
      </c>
      <c r="N28"/>
    </row>
    <row r="29" spans="2:15" s="95" customFormat="1">
      <c r="B29" s="136" t="s">
        <v>45</v>
      </c>
      <c r="C29" s="137" t="s">
        <v>2</v>
      </c>
      <c r="D29" s="178">
        <v>46242</v>
      </c>
      <c r="E29" s="13">
        <v>1000</v>
      </c>
      <c r="F29" s="12">
        <v>850</v>
      </c>
      <c r="G29" s="427"/>
      <c r="H29" s="134">
        <f t="shared" si="0"/>
        <v>0</v>
      </c>
      <c r="I29" s="242" t="s">
        <v>185</v>
      </c>
      <c r="J29" s="242" t="s">
        <v>186</v>
      </c>
      <c r="K29" s="252">
        <v>46266</v>
      </c>
      <c r="L29" s="253">
        <v>46265</v>
      </c>
      <c r="M29" s="135">
        <v>1243</v>
      </c>
      <c r="N29"/>
    </row>
    <row r="30" spans="2:15" s="95" customFormat="1">
      <c r="B30" s="129" t="s">
        <v>46</v>
      </c>
      <c r="C30" s="92" t="s">
        <v>2</v>
      </c>
      <c r="D30" s="122">
        <v>46242</v>
      </c>
      <c r="E30" s="201">
        <v>2000</v>
      </c>
      <c r="F30" s="12">
        <v>1750</v>
      </c>
      <c r="G30" s="427"/>
      <c r="H30" s="130">
        <f t="shared" si="0"/>
        <v>0</v>
      </c>
      <c r="I30" s="242" t="s">
        <v>185</v>
      </c>
      <c r="J30" s="242" t="s">
        <v>186</v>
      </c>
      <c r="K30" s="256">
        <v>46266</v>
      </c>
      <c r="L30" s="257">
        <v>46265</v>
      </c>
      <c r="M30" s="93">
        <v>1244</v>
      </c>
      <c r="N30"/>
    </row>
    <row r="31" spans="2:15" s="95" customFormat="1">
      <c r="B31" s="188" t="s">
        <v>135</v>
      </c>
      <c r="C31" s="137" t="s">
        <v>52</v>
      </c>
      <c r="D31" s="193" t="s">
        <v>47</v>
      </c>
      <c r="E31" s="13">
        <v>5000</v>
      </c>
      <c r="F31" s="12">
        <v>5000</v>
      </c>
      <c r="G31" s="427"/>
      <c r="H31" s="134">
        <f t="shared" si="0"/>
        <v>0</v>
      </c>
      <c r="I31" s="242" t="s">
        <v>185</v>
      </c>
      <c r="J31" s="242" t="s">
        <v>186</v>
      </c>
      <c r="K31" s="138" t="s">
        <v>33</v>
      </c>
      <c r="L31" s="139" t="s">
        <v>33</v>
      </c>
      <c r="M31" s="135">
        <v>1245</v>
      </c>
      <c r="N31"/>
    </row>
    <row r="32" spans="2:15" s="95" customFormat="1" ht="16.5" thickBot="1">
      <c r="B32" s="87" t="s">
        <v>136</v>
      </c>
      <c r="C32" s="261" t="s">
        <v>2</v>
      </c>
      <c r="D32" s="88" t="s">
        <v>47</v>
      </c>
      <c r="E32" s="11">
        <v>1800</v>
      </c>
      <c r="F32" s="262">
        <v>900</v>
      </c>
      <c r="G32" s="428"/>
      <c r="H32" s="130">
        <f t="shared" si="0"/>
        <v>0</v>
      </c>
      <c r="I32" s="242" t="s">
        <v>185</v>
      </c>
      <c r="J32" s="242" t="s">
        <v>186</v>
      </c>
      <c r="K32" s="263" t="s">
        <v>33</v>
      </c>
      <c r="L32" s="106" t="s">
        <v>33</v>
      </c>
      <c r="M32" s="93">
        <v>1246</v>
      </c>
      <c r="N32"/>
    </row>
    <row r="33" spans="2:14" ht="17.100000000000001" customHeight="1" thickBot="1">
      <c r="B33" s="170" t="s">
        <v>154</v>
      </c>
      <c r="C33" s="171"/>
      <c r="D33" s="172"/>
      <c r="E33" s="99"/>
      <c r="F33" s="100"/>
      <c r="G33" s="103" t="s">
        <v>147</v>
      </c>
      <c r="H33" s="101"/>
      <c r="I33" s="173"/>
      <c r="J33" s="173"/>
      <c r="K33" s="174"/>
      <c r="L33" s="174"/>
      <c r="M33" s="175"/>
      <c r="N33"/>
    </row>
    <row r="34" spans="2:14" s="95" customFormat="1">
      <c r="B34" s="133" t="s">
        <v>59</v>
      </c>
      <c r="C34" s="250" t="s">
        <v>2</v>
      </c>
      <c r="D34" s="125">
        <v>46243</v>
      </c>
      <c r="E34" s="13">
        <v>4500</v>
      </c>
      <c r="F34" s="12">
        <v>3700</v>
      </c>
      <c r="G34" s="246" t="s">
        <v>299</v>
      </c>
      <c r="H34" s="134">
        <f>IF($G$34&lt;&gt;LOWER("Y"),
    0,
    IF(AND($G$34="y", COUNTIF($G$27, "y")=1), F34, E34)
)</f>
        <v>0</v>
      </c>
      <c r="I34" s="242" t="s">
        <v>185</v>
      </c>
      <c r="J34" s="242" t="s">
        <v>186</v>
      </c>
      <c r="K34" s="252">
        <v>46266</v>
      </c>
      <c r="L34" s="253">
        <v>46265</v>
      </c>
      <c r="M34" s="135">
        <v>1241</v>
      </c>
      <c r="N34"/>
    </row>
    <row r="35" spans="2:14" s="95" customFormat="1">
      <c r="B35" s="264" t="s">
        <v>62</v>
      </c>
      <c r="C35" s="5" t="s">
        <v>2</v>
      </c>
      <c r="D35" s="122">
        <v>46243</v>
      </c>
      <c r="E35" s="11">
        <v>2250</v>
      </c>
      <c r="F35" s="12">
        <v>1450</v>
      </c>
      <c r="G35" s="246" t="s">
        <v>299</v>
      </c>
      <c r="H35" s="130">
        <f>IF($G$35&lt;&gt;LOWER("Y"),
    0,
    IF(AND($G$35="y", COUNTIF($G$27, "y")=1), F35, E35)
)</f>
        <v>0</v>
      </c>
      <c r="I35" s="242" t="s">
        <v>185</v>
      </c>
      <c r="J35" s="242" t="s">
        <v>186</v>
      </c>
      <c r="K35" s="256">
        <v>46266</v>
      </c>
      <c r="L35" s="257">
        <v>46265</v>
      </c>
      <c r="M35" s="93">
        <v>1242</v>
      </c>
      <c r="N35"/>
    </row>
    <row r="36" spans="2:14" ht="18">
      <c r="B36" s="126"/>
      <c r="F36" s="54"/>
      <c r="G36" s="128" t="s">
        <v>19</v>
      </c>
      <c r="H36" s="43">
        <f>SUM(H27:H35)</f>
        <v>0</v>
      </c>
      <c r="I36" s="95"/>
      <c r="N36"/>
    </row>
    <row r="37" spans="2:14" ht="18">
      <c r="E37" s="96"/>
      <c r="F37" s="54"/>
      <c r="G37" s="131"/>
      <c r="H37" s="44"/>
      <c r="N37"/>
    </row>
    <row r="38" spans="2:14" ht="21">
      <c r="B38" s="424" t="s">
        <v>155</v>
      </c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/>
    </row>
    <row r="39" spans="2:14" ht="9.9499999999999993" customHeight="1">
      <c r="B39" s="140"/>
      <c r="C39" s="140"/>
      <c r="D39" s="141"/>
      <c r="E39" s="140"/>
      <c r="F39" s="140"/>
      <c r="G39" s="140"/>
      <c r="H39" s="140"/>
      <c r="N39"/>
    </row>
    <row r="40" spans="2:14" ht="21">
      <c r="B40" s="425" t="s">
        <v>252</v>
      </c>
      <c r="C40" s="425"/>
      <c r="D40" s="425"/>
      <c r="E40" s="425"/>
      <c r="F40" s="425"/>
      <c r="G40" s="425"/>
      <c r="H40" s="425"/>
      <c r="I40" s="425"/>
      <c r="J40" s="425"/>
      <c r="K40" s="425"/>
      <c r="L40" s="425"/>
      <c r="M40" s="425"/>
      <c r="N40"/>
    </row>
    <row r="41" spans="2:14" ht="60" customHeight="1">
      <c r="B41" s="142" t="s">
        <v>0</v>
      </c>
      <c r="C41" s="118" t="s">
        <v>20</v>
      </c>
      <c r="D41" s="79" t="s">
        <v>74</v>
      </c>
      <c r="E41" s="143" t="s">
        <v>43</v>
      </c>
      <c r="F41" s="144" t="s">
        <v>116</v>
      </c>
      <c r="G41" s="144" t="s">
        <v>31</v>
      </c>
      <c r="H41" s="41" t="s">
        <v>3</v>
      </c>
      <c r="I41" s="84" t="s">
        <v>183</v>
      </c>
      <c r="J41" s="84" t="s">
        <v>182</v>
      </c>
      <c r="K41" s="144" t="s">
        <v>29</v>
      </c>
      <c r="L41" s="144" t="s">
        <v>30</v>
      </c>
      <c r="M41" s="145" t="s">
        <v>23</v>
      </c>
      <c r="N41"/>
    </row>
    <row r="42" spans="2:14">
      <c r="B42" s="265" t="s">
        <v>50</v>
      </c>
      <c r="C42" s="266" t="s">
        <v>2</v>
      </c>
      <c r="D42" s="251">
        <v>46186</v>
      </c>
      <c r="E42" s="16">
        <v>1350</v>
      </c>
      <c r="F42" s="17">
        <v>700</v>
      </c>
      <c r="G42" s="102" t="s">
        <v>299</v>
      </c>
      <c r="H42" s="146">
        <f t="shared" ref="H42:H48" si="1">IF(G42="y",F42,0)</f>
        <v>0</v>
      </c>
      <c r="I42" s="241" t="s">
        <v>185</v>
      </c>
      <c r="J42" s="241" t="s">
        <v>186</v>
      </c>
      <c r="K42" s="252">
        <v>46266</v>
      </c>
      <c r="L42" s="253">
        <v>46265</v>
      </c>
      <c r="M42" s="90">
        <v>1239</v>
      </c>
      <c r="N42"/>
    </row>
    <row r="43" spans="2:14">
      <c r="B43" s="4" t="s">
        <v>58</v>
      </c>
      <c r="C43" s="5" t="s">
        <v>2</v>
      </c>
      <c r="D43" s="248">
        <v>46243</v>
      </c>
      <c r="E43" s="108">
        <v>3000</v>
      </c>
      <c r="F43" s="8">
        <v>2500</v>
      </c>
      <c r="G43" s="102" t="s">
        <v>299</v>
      </c>
      <c r="H43" s="132">
        <f t="shared" si="1"/>
        <v>0</v>
      </c>
      <c r="I43" s="241" t="s">
        <v>185</v>
      </c>
      <c r="J43" s="241" t="s">
        <v>186</v>
      </c>
      <c r="K43" s="256">
        <v>46266</v>
      </c>
      <c r="L43" s="257">
        <v>46265</v>
      </c>
      <c r="M43" s="6">
        <v>1241</v>
      </c>
      <c r="N43"/>
    </row>
    <row r="44" spans="2:14">
      <c r="B44" s="4" t="s">
        <v>59</v>
      </c>
      <c r="C44" s="267" t="s">
        <v>2</v>
      </c>
      <c r="D44" s="268">
        <v>46243</v>
      </c>
      <c r="E44" s="7">
        <v>4500</v>
      </c>
      <c r="F44" s="8">
        <v>4000</v>
      </c>
      <c r="G44" s="102" t="s">
        <v>299</v>
      </c>
      <c r="H44" s="147">
        <f t="shared" si="1"/>
        <v>0</v>
      </c>
      <c r="I44" s="241" t="s">
        <v>185</v>
      </c>
      <c r="J44" s="241" t="s">
        <v>186</v>
      </c>
      <c r="K44" s="252">
        <v>46266</v>
      </c>
      <c r="L44" s="253">
        <v>46265</v>
      </c>
      <c r="M44" s="6">
        <v>1241</v>
      </c>
      <c r="N44"/>
    </row>
    <row r="45" spans="2:14">
      <c r="B45" s="4" t="s">
        <v>60</v>
      </c>
      <c r="C45" s="5" t="s">
        <v>2</v>
      </c>
      <c r="D45" s="248">
        <v>46243</v>
      </c>
      <c r="E45" s="15">
        <v>6000</v>
      </c>
      <c r="F45" s="31">
        <v>5500</v>
      </c>
      <c r="G45" s="102" t="s">
        <v>299</v>
      </c>
      <c r="H45" s="132">
        <f t="shared" si="1"/>
        <v>0</v>
      </c>
      <c r="I45" s="241" t="s">
        <v>185</v>
      </c>
      <c r="J45" s="241" t="s">
        <v>186</v>
      </c>
      <c r="K45" s="256">
        <v>46266</v>
      </c>
      <c r="L45" s="257">
        <v>46265</v>
      </c>
      <c r="M45" s="6">
        <v>1241</v>
      </c>
      <c r="N45"/>
    </row>
    <row r="46" spans="2:14">
      <c r="B46" s="249" t="s">
        <v>61</v>
      </c>
      <c r="C46" s="250" t="s">
        <v>2</v>
      </c>
      <c r="D46" s="269">
        <v>46243</v>
      </c>
      <c r="E46" s="9">
        <v>1500</v>
      </c>
      <c r="F46" s="8">
        <v>1000</v>
      </c>
      <c r="G46" s="246" t="s">
        <v>299</v>
      </c>
      <c r="H46" s="120">
        <f t="shared" si="1"/>
        <v>0</v>
      </c>
      <c r="I46" s="242" t="s">
        <v>185</v>
      </c>
      <c r="J46" s="244" t="s">
        <v>186</v>
      </c>
      <c r="K46" s="252">
        <v>46266</v>
      </c>
      <c r="L46" s="253">
        <v>46265</v>
      </c>
      <c r="M46" s="270">
        <v>1242</v>
      </c>
      <c r="N46"/>
    </row>
    <row r="47" spans="2:14">
      <c r="B47" s="4" t="s">
        <v>62</v>
      </c>
      <c r="C47" s="5" t="s">
        <v>2</v>
      </c>
      <c r="D47" s="248">
        <v>46243</v>
      </c>
      <c r="E47" s="10">
        <v>2250</v>
      </c>
      <c r="F47" s="8">
        <v>1750</v>
      </c>
      <c r="G47" s="246" t="s">
        <v>299</v>
      </c>
      <c r="H47" s="123">
        <f t="shared" si="1"/>
        <v>0</v>
      </c>
      <c r="I47" s="242" t="s">
        <v>185</v>
      </c>
      <c r="J47" s="244" t="s">
        <v>186</v>
      </c>
      <c r="K47" s="256">
        <v>46266</v>
      </c>
      <c r="L47" s="257">
        <v>46265</v>
      </c>
      <c r="M47" s="271">
        <v>1242</v>
      </c>
      <c r="N47"/>
    </row>
    <row r="48" spans="2:14">
      <c r="B48" s="249" t="s">
        <v>63</v>
      </c>
      <c r="C48" s="250" t="s">
        <v>2</v>
      </c>
      <c r="D48" s="269">
        <v>46243</v>
      </c>
      <c r="E48" s="14">
        <v>3000</v>
      </c>
      <c r="F48" s="31">
        <v>2500</v>
      </c>
      <c r="G48" s="246" t="s">
        <v>299</v>
      </c>
      <c r="H48" s="120">
        <f t="shared" si="1"/>
        <v>0</v>
      </c>
      <c r="I48" s="242" t="s">
        <v>185</v>
      </c>
      <c r="J48" s="244" t="s">
        <v>186</v>
      </c>
      <c r="K48" s="252">
        <v>46266</v>
      </c>
      <c r="L48" s="253">
        <v>46265</v>
      </c>
      <c r="M48" s="270">
        <v>1242</v>
      </c>
      <c r="N48"/>
    </row>
    <row r="49" spans="2:14" ht="18.95" customHeight="1">
      <c r="B49" s="140"/>
      <c r="C49" s="140"/>
      <c r="D49" s="141"/>
      <c r="E49" s="140"/>
      <c r="F49" s="140"/>
      <c r="G49" s="128" t="s">
        <v>19</v>
      </c>
      <c r="H49" s="43">
        <f>SUM(H42:H48)</f>
        <v>0</v>
      </c>
      <c r="N49"/>
    </row>
    <row r="50" spans="2:14" ht="18.95" customHeight="1">
      <c r="B50" s="140"/>
      <c r="C50" s="140"/>
      <c r="D50" s="141"/>
      <c r="E50" s="140"/>
      <c r="F50" s="140"/>
      <c r="G50" s="140"/>
      <c r="H50" s="140"/>
      <c r="N50"/>
    </row>
    <row r="51" spans="2:14" ht="21">
      <c r="B51" s="425" t="s">
        <v>253</v>
      </c>
      <c r="C51" s="425"/>
      <c r="D51" s="425"/>
      <c r="E51" s="425"/>
      <c r="F51" s="425"/>
      <c r="G51" s="425"/>
      <c r="H51" s="425"/>
      <c r="I51" s="425"/>
      <c r="J51" s="425"/>
      <c r="K51" s="425"/>
      <c r="L51" s="425"/>
      <c r="M51" s="425"/>
      <c r="N51"/>
    </row>
    <row r="52" spans="2:14" ht="60" customHeight="1">
      <c r="B52" s="148" t="s">
        <v>0</v>
      </c>
      <c r="C52" s="149" t="s">
        <v>20</v>
      </c>
      <c r="D52" s="79" t="s">
        <v>74</v>
      </c>
      <c r="E52" s="149" t="s">
        <v>43</v>
      </c>
      <c r="F52" s="150" t="s">
        <v>117</v>
      </c>
      <c r="G52" s="150" t="s">
        <v>24</v>
      </c>
      <c r="H52" s="63" t="s">
        <v>3</v>
      </c>
      <c r="I52" s="84" t="s">
        <v>183</v>
      </c>
      <c r="J52" s="84" t="s">
        <v>182</v>
      </c>
      <c r="K52" s="150" t="s">
        <v>29</v>
      </c>
      <c r="L52" s="150" t="s">
        <v>30</v>
      </c>
      <c r="M52" s="151" t="s">
        <v>23</v>
      </c>
      <c r="N52"/>
    </row>
    <row r="53" spans="2:14">
      <c r="B53" s="4" t="s">
        <v>50</v>
      </c>
      <c r="C53" s="5" t="s">
        <v>2</v>
      </c>
      <c r="D53" s="251">
        <v>46186</v>
      </c>
      <c r="E53" s="15">
        <v>1350</v>
      </c>
      <c r="F53" s="72">
        <v>700</v>
      </c>
      <c r="G53" s="102" t="s">
        <v>299</v>
      </c>
      <c r="H53" s="123">
        <f>IF(G53="y",F53,0)</f>
        <v>0</v>
      </c>
      <c r="I53" s="241" t="s">
        <v>185</v>
      </c>
      <c r="J53" s="241" t="s">
        <v>186</v>
      </c>
      <c r="K53" s="252">
        <v>46266</v>
      </c>
      <c r="L53" s="253">
        <v>46265</v>
      </c>
      <c r="M53" s="90">
        <v>1239</v>
      </c>
      <c r="N53"/>
    </row>
    <row r="54" spans="2:14">
      <c r="B54" s="1" t="s">
        <v>59</v>
      </c>
      <c r="C54" s="1" t="s">
        <v>2</v>
      </c>
      <c r="D54" s="122">
        <v>46243</v>
      </c>
      <c r="E54" s="18">
        <v>4500</v>
      </c>
      <c r="F54" s="70">
        <v>1500</v>
      </c>
      <c r="G54" s="102" t="s">
        <v>299</v>
      </c>
      <c r="H54" s="123">
        <f>IF(G54="y",F54,0)</f>
        <v>0</v>
      </c>
      <c r="I54" s="241" t="s">
        <v>185</v>
      </c>
      <c r="J54" s="241" t="s">
        <v>186</v>
      </c>
      <c r="K54" s="256">
        <v>46266</v>
      </c>
      <c r="L54" s="257">
        <v>46265</v>
      </c>
      <c r="M54" s="6">
        <v>1241</v>
      </c>
      <c r="N54"/>
    </row>
    <row r="55" spans="2:14">
      <c r="B55" s="1" t="s">
        <v>60</v>
      </c>
      <c r="C55" s="5" t="s">
        <v>2</v>
      </c>
      <c r="D55" s="125">
        <v>46243</v>
      </c>
      <c r="E55" s="15">
        <v>6000</v>
      </c>
      <c r="F55" s="72">
        <v>3000</v>
      </c>
      <c r="G55" s="102" t="s">
        <v>299</v>
      </c>
      <c r="H55" s="123">
        <f>IF(G55="y",F55,0)</f>
        <v>0</v>
      </c>
      <c r="I55" s="241" t="s">
        <v>185</v>
      </c>
      <c r="J55" s="241" t="s">
        <v>186</v>
      </c>
      <c r="K55" s="252">
        <v>46266</v>
      </c>
      <c r="L55" s="253">
        <v>46265</v>
      </c>
      <c r="M55" s="6">
        <v>1241</v>
      </c>
      <c r="N55"/>
    </row>
    <row r="56" spans="2:14">
      <c r="B56" s="1" t="s">
        <v>62</v>
      </c>
      <c r="C56" s="1" t="s">
        <v>2</v>
      </c>
      <c r="D56" s="122">
        <v>46243</v>
      </c>
      <c r="E56" s="18">
        <v>2250</v>
      </c>
      <c r="F56" s="21">
        <v>750</v>
      </c>
      <c r="G56" s="102" t="s">
        <v>299</v>
      </c>
      <c r="H56" s="123">
        <f>IF(G56="y",F56,0)</f>
        <v>0</v>
      </c>
      <c r="I56" s="241" t="s">
        <v>185</v>
      </c>
      <c r="J56" s="241" t="s">
        <v>186</v>
      </c>
      <c r="K56" s="256">
        <v>46266</v>
      </c>
      <c r="L56" s="257">
        <v>46265</v>
      </c>
      <c r="M56" s="6">
        <v>1242</v>
      </c>
      <c r="N56"/>
    </row>
    <row r="57" spans="2:14">
      <c r="B57" s="1" t="s">
        <v>63</v>
      </c>
      <c r="C57" s="5" t="s">
        <v>2</v>
      </c>
      <c r="D57" s="125">
        <v>46243</v>
      </c>
      <c r="E57" s="15">
        <v>3000</v>
      </c>
      <c r="F57" s="31">
        <v>1500</v>
      </c>
      <c r="G57" s="102" t="s">
        <v>299</v>
      </c>
      <c r="H57" s="123">
        <f>IF(G57="y",F57,0)</f>
        <v>0</v>
      </c>
      <c r="I57" s="241" t="s">
        <v>185</v>
      </c>
      <c r="J57" s="241" t="s">
        <v>186</v>
      </c>
      <c r="K57" s="252">
        <v>46266</v>
      </c>
      <c r="L57" s="253">
        <v>46265</v>
      </c>
      <c r="M57" s="6">
        <v>1242</v>
      </c>
      <c r="N57"/>
    </row>
    <row r="58" spans="2:14" ht="18.95" customHeight="1">
      <c r="G58" s="128" t="s">
        <v>19</v>
      </c>
      <c r="H58" s="43">
        <f>SUM(H53:H57)</f>
        <v>0</v>
      </c>
      <c r="N58"/>
    </row>
    <row r="59" spans="2:14" ht="18.95" customHeight="1">
      <c r="G59"/>
      <c r="N59"/>
    </row>
    <row r="60" spans="2:14" ht="21">
      <c r="B60" s="425" t="s">
        <v>254</v>
      </c>
      <c r="C60" s="425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/>
    </row>
    <row r="61" spans="2:14" ht="60" customHeight="1">
      <c r="B61" s="142" t="s">
        <v>0</v>
      </c>
      <c r="C61" s="118" t="s">
        <v>20</v>
      </c>
      <c r="D61" s="79" t="s">
        <v>74</v>
      </c>
      <c r="E61" s="118" t="s">
        <v>43</v>
      </c>
      <c r="F61" s="144" t="s">
        <v>116</v>
      </c>
      <c r="G61" s="144" t="s">
        <v>31</v>
      </c>
      <c r="H61" s="41" t="s">
        <v>3</v>
      </c>
      <c r="I61" s="84" t="s">
        <v>183</v>
      </c>
      <c r="J61" s="84" t="s">
        <v>182</v>
      </c>
      <c r="K61" s="144" t="s">
        <v>29</v>
      </c>
      <c r="L61" s="144" t="s">
        <v>30</v>
      </c>
      <c r="M61" s="145" t="s">
        <v>23</v>
      </c>
      <c r="N61"/>
    </row>
    <row r="62" spans="2:14">
      <c r="B62" s="1" t="s">
        <v>60</v>
      </c>
      <c r="C62" s="266" t="s">
        <v>2</v>
      </c>
      <c r="D62" s="125">
        <v>46243</v>
      </c>
      <c r="E62" s="16">
        <v>6000</v>
      </c>
      <c r="F62" s="70">
        <v>1500</v>
      </c>
      <c r="G62" s="102" t="s">
        <v>299</v>
      </c>
      <c r="H62" s="97">
        <f>IF(G62="y",F62,0)</f>
        <v>0</v>
      </c>
      <c r="I62" s="241" t="s">
        <v>185</v>
      </c>
      <c r="J62" s="241" t="s">
        <v>186</v>
      </c>
      <c r="K62" s="252">
        <v>46266</v>
      </c>
      <c r="L62" s="253">
        <v>46265</v>
      </c>
      <c r="M62" s="272">
        <v>1241</v>
      </c>
      <c r="N62"/>
    </row>
    <row r="63" spans="2:14">
      <c r="B63" s="1" t="s">
        <v>63</v>
      </c>
      <c r="C63" s="1" t="s">
        <v>2</v>
      </c>
      <c r="D63" s="122">
        <v>46243</v>
      </c>
      <c r="E63" s="20">
        <v>3000</v>
      </c>
      <c r="F63" s="17">
        <v>750</v>
      </c>
      <c r="G63" s="102" t="s">
        <v>299</v>
      </c>
      <c r="H63" s="123">
        <f>IF(G63="y",F63,0)</f>
        <v>0</v>
      </c>
      <c r="I63" s="241" t="s">
        <v>185</v>
      </c>
      <c r="J63" s="241" t="s">
        <v>186</v>
      </c>
      <c r="K63" s="256">
        <v>46266</v>
      </c>
      <c r="L63" s="257">
        <v>46265</v>
      </c>
      <c r="M63" s="90">
        <v>1242</v>
      </c>
      <c r="N63"/>
    </row>
    <row r="64" spans="2:14">
      <c r="B64" s="85" t="s">
        <v>137</v>
      </c>
      <c r="C64" s="92" t="s">
        <v>52</v>
      </c>
      <c r="D64" s="152" t="s">
        <v>47</v>
      </c>
      <c r="E64" s="28">
        <v>7500</v>
      </c>
      <c r="F64" s="71">
        <v>2500</v>
      </c>
      <c r="G64" s="102" t="s">
        <v>299</v>
      </c>
      <c r="H64" s="153">
        <f>IF(G64="y",F64,0)</f>
        <v>0</v>
      </c>
      <c r="I64" s="241" t="s">
        <v>185</v>
      </c>
      <c r="J64" s="241" t="s">
        <v>186</v>
      </c>
      <c r="K64" s="263" t="s">
        <v>33</v>
      </c>
      <c r="L64" s="106" t="s">
        <v>33</v>
      </c>
      <c r="M64" s="90">
        <v>1245</v>
      </c>
      <c r="N64"/>
    </row>
    <row r="65" spans="2:14" ht="18.95" customHeight="1">
      <c r="F65" s="23"/>
      <c r="G65" s="128" t="s">
        <v>19</v>
      </c>
      <c r="H65" s="43">
        <f>SUM(H62:H64)</f>
        <v>0</v>
      </c>
      <c r="K65" s="154"/>
      <c r="L65" s="154"/>
      <c r="M65" s="111"/>
      <c r="N65"/>
    </row>
    <row r="66" spans="2:14" ht="18.95" customHeight="1">
      <c r="G66"/>
      <c r="N66"/>
    </row>
    <row r="67" spans="2:14" ht="21">
      <c r="B67" s="424" t="s">
        <v>157</v>
      </c>
      <c r="C67" s="424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/>
    </row>
    <row r="68" spans="2:14" ht="9.9499999999999993" customHeight="1">
      <c r="G68"/>
      <c r="N68"/>
    </row>
    <row r="69" spans="2:14" ht="21">
      <c r="B69" s="425" t="s">
        <v>255</v>
      </c>
      <c r="C69" s="425"/>
      <c r="D69" s="425"/>
      <c r="E69" s="425"/>
      <c r="F69" s="425"/>
      <c r="G69" s="425"/>
      <c r="H69" s="425"/>
      <c r="I69" s="425"/>
      <c r="J69" s="425"/>
      <c r="K69" s="425"/>
      <c r="L69" s="425"/>
      <c r="M69" s="425"/>
      <c r="N69"/>
    </row>
    <row r="70" spans="2:14" ht="60" customHeight="1">
      <c r="B70" s="273" t="s">
        <v>0</v>
      </c>
      <c r="C70" s="155" t="s">
        <v>20</v>
      </c>
      <c r="D70" s="274" t="s">
        <v>74</v>
      </c>
      <c r="E70" s="118" t="s">
        <v>68</v>
      </c>
      <c r="F70" s="144" t="s">
        <v>53</v>
      </c>
      <c r="G70" s="144" t="s">
        <v>31</v>
      </c>
      <c r="H70" s="41" t="s">
        <v>3</v>
      </c>
      <c r="I70" s="84" t="s">
        <v>183</v>
      </c>
      <c r="J70" s="84" t="s">
        <v>182</v>
      </c>
      <c r="K70" s="144" t="s">
        <v>29</v>
      </c>
      <c r="L70" s="144" t="s">
        <v>30</v>
      </c>
      <c r="M70" s="143" t="s">
        <v>23</v>
      </c>
      <c r="N70"/>
    </row>
    <row r="71" spans="2:14">
      <c r="B71" s="265" t="s">
        <v>48</v>
      </c>
      <c r="C71" s="266" t="s">
        <v>2</v>
      </c>
      <c r="D71" s="251">
        <v>46186</v>
      </c>
      <c r="E71" s="266"/>
      <c r="F71" s="70">
        <v>650</v>
      </c>
      <c r="G71" s="102" t="s">
        <v>299</v>
      </c>
      <c r="H71" s="97">
        <f>IF(G71="y",F71,0)</f>
        <v>0</v>
      </c>
      <c r="I71" s="241" t="s">
        <v>185</v>
      </c>
      <c r="J71" s="241" t="s">
        <v>186</v>
      </c>
      <c r="K71" s="252">
        <v>46266</v>
      </c>
      <c r="L71" s="253">
        <v>46265</v>
      </c>
      <c r="M71" s="6">
        <v>1239</v>
      </c>
      <c r="N71"/>
    </row>
    <row r="72" spans="2:14" ht="18">
      <c r="B72" s="156"/>
      <c r="F72" s="19"/>
      <c r="G72" s="128" t="s">
        <v>19</v>
      </c>
      <c r="H72" s="38">
        <f>SUM(H71:H71)</f>
        <v>0</v>
      </c>
      <c r="J72" s="154"/>
      <c r="K72" s="154"/>
      <c r="L72" s="111"/>
      <c r="N72"/>
    </row>
    <row r="73" spans="2:14">
      <c r="F73" s="19"/>
      <c r="G73" s="275"/>
      <c r="H73" s="39"/>
      <c r="J73" s="154"/>
      <c r="K73" s="154"/>
      <c r="L73" s="111"/>
      <c r="N73"/>
    </row>
    <row r="74" spans="2:14" ht="21">
      <c r="B74" s="425" t="s">
        <v>256</v>
      </c>
      <c r="C74" s="425"/>
      <c r="D74" s="425"/>
      <c r="E74" s="425"/>
      <c r="F74" s="425"/>
      <c r="G74" s="425"/>
      <c r="H74" s="425"/>
      <c r="I74" s="425"/>
      <c r="J74" s="425"/>
      <c r="K74" s="425"/>
      <c r="L74" s="425"/>
      <c r="M74" s="425"/>
      <c r="N74"/>
    </row>
    <row r="75" spans="2:14" ht="60" customHeight="1">
      <c r="B75" s="142" t="s">
        <v>0</v>
      </c>
      <c r="C75" s="118" t="s">
        <v>20</v>
      </c>
      <c r="D75" s="274" t="s">
        <v>74</v>
      </c>
      <c r="E75" s="118" t="s">
        <v>68</v>
      </c>
      <c r="F75" s="144" t="s">
        <v>53</v>
      </c>
      <c r="G75" s="144" t="s">
        <v>31</v>
      </c>
      <c r="H75" s="41" t="s">
        <v>3</v>
      </c>
      <c r="I75" s="84" t="s">
        <v>183</v>
      </c>
      <c r="J75" s="84" t="s">
        <v>182</v>
      </c>
      <c r="K75" s="144" t="s">
        <v>29</v>
      </c>
      <c r="L75" s="144" t="s">
        <v>30</v>
      </c>
      <c r="M75" s="145" t="s">
        <v>23</v>
      </c>
      <c r="N75"/>
    </row>
    <row r="76" spans="2:14">
      <c r="B76" s="276" t="s">
        <v>49</v>
      </c>
      <c r="C76" s="157" t="s">
        <v>2</v>
      </c>
      <c r="D76" s="125">
        <v>46242</v>
      </c>
      <c r="E76" s="157"/>
      <c r="F76" s="70">
        <v>750</v>
      </c>
      <c r="G76" s="102" t="s">
        <v>299</v>
      </c>
      <c r="H76" s="97">
        <f>IF(G76="y",F76,0)</f>
        <v>0</v>
      </c>
      <c r="I76" s="241" t="s">
        <v>185</v>
      </c>
      <c r="J76" s="241" t="s">
        <v>186</v>
      </c>
      <c r="K76" s="277">
        <v>46266</v>
      </c>
      <c r="L76" s="124">
        <v>46265</v>
      </c>
      <c r="M76" s="278">
        <v>1240</v>
      </c>
      <c r="N76"/>
    </row>
    <row r="77" spans="2:14" ht="18">
      <c r="B77" s="156"/>
      <c r="F77" s="19"/>
      <c r="G77" s="128" t="s">
        <v>19</v>
      </c>
      <c r="H77" s="38">
        <f>SUM(H76:H76)</f>
        <v>0</v>
      </c>
      <c r="J77" s="154"/>
      <c r="K77" s="154"/>
      <c r="L77" s="111"/>
      <c r="N77"/>
    </row>
    <row r="78" spans="2:14">
      <c r="F78" s="19"/>
      <c r="G78" s="275"/>
      <c r="H78" s="39"/>
      <c r="J78" s="154"/>
      <c r="K78" s="154"/>
      <c r="L78" s="111"/>
      <c r="N78"/>
    </row>
    <row r="79" spans="2:14" ht="21">
      <c r="B79" s="425" t="s">
        <v>257</v>
      </c>
      <c r="C79" s="425"/>
      <c r="D79" s="425"/>
      <c r="E79" s="425"/>
      <c r="F79" s="425"/>
      <c r="G79" s="425"/>
      <c r="H79" s="425"/>
      <c r="I79" s="425"/>
      <c r="J79" s="425"/>
      <c r="K79" s="425"/>
      <c r="L79" s="425"/>
      <c r="M79" s="425"/>
      <c r="N79"/>
    </row>
    <row r="80" spans="2:14" ht="60" customHeight="1">
      <c r="B80" s="159" t="s">
        <v>0</v>
      </c>
      <c r="C80" s="155" t="s">
        <v>20</v>
      </c>
      <c r="D80" s="79" t="s">
        <v>74</v>
      </c>
      <c r="E80" s="78" t="s">
        <v>68</v>
      </c>
      <c r="F80" s="144" t="s">
        <v>53</v>
      </c>
      <c r="G80" s="160" t="s">
        <v>31</v>
      </c>
      <c r="H80" s="40" t="s">
        <v>3</v>
      </c>
      <c r="I80" s="84" t="s">
        <v>183</v>
      </c>
      <c r="J80" s="84" t="s">
        <v>182</v>
      </c>
      <c r="K80" s="160" t="s">
        <v>29</v>
      </c>
      <c r="L80" s="160" t="s">
        <v>30</v>
      </c>
      <c r="M80" s="161" t="s">
        <v>23</v>
      </c>
      <c r="N80"/>
    </row>
    <row r="81" spans="2:14">
      <c r="B81" s="249" t="s">
        <v>64</v>
      </c>
      <c r="C81" t="s">
        <v>2</v>
      </c>
      <c r="D81" s="125">
        <v>46242</v>
      </c>
      <c r="E81" s="37"/>
      <c r="F81" s="68">
        <v>500</v>
      </c>
      <c r="G81" s="102" t="s">
        <v>299</v>
      </c>
      <c r="H81" s="97">
        <f>IF(G81="y",F81,0)</f>
        <v>0</v>
      </c>
      <c r="I81" s="241" t="s">
        <v>185</v>
      </c>
      <c r="J81" s="241" t="s">
        <v>186</v>
      </c>
      <c r="K81" s="252">
        <v>46266</v>
      </c>
      <c r="L81" s="253">
        <v>46265</v>
      </c>
      <c r="M81" s="279">
        <v>1241</v>
      </c>
      <c r="N81"/>
    </row>
    <row r="82" spans="2:14">
      <c r="B82" t="s">
        <v>58</v>
      </c>
      <c r="C82" t="s">
        <v>2</v>
      </c>
      <c r="D82" s="280">
        <v>46242</v>
      </c>
      <c r="E82" s="19"/>
      <c r="F82" s="69">
        <v>3000</v>
      </c>
      <c r="G82" s="102" t="s">
        <v>299</v>
      </c>
      <c r="H82" s="64">
        <f t="shared" ref="H82:H87" si="2">IF(G82="y",F82,0)</f>
        <v>0</v>
      </c>
      <c r="I82" s="241" t="s">
        <v>185</v>
      </c>
      <c r="J82" s="241" t="s">
        <v>186</v>
      </c>
      <c r="K82" s="256">
        <v>46266</v>
      </c>
      <c r="L82" s="257">
        <v>46265</v>
      </c>
      <c r="M82" s="279">
        <v>1241</v>
      </c>
      <c r="N82"/>
    </row>
    <row r="83" spans="2:14">
      <c r="B83" s="1" t="s">
        <v>59</v>
      </c>
      <c r="C83" s="1" t="s">
        <v>2</v>
      </c>
      <c r="D83" s="125">
        <v>46242</v>
      </c>
      <c r="E83" s="20"/>
      <c r="F83" s="70">
        <v>4500</v>
      </c>
      <c r="G83" s="102" t="s">
        <v>299</v>
      </c>
      <c r="H83" s="97">
        <f t="shared" si="2"/>
        <v>0</v>
      </c>
      <c r="I83" s="241" t="s">
        <v>185</v>
      </c>
      <c r="J83" s="241" t="s">
        <v>186</v>
      </c>
      <c r="K83" s="252">
        <v>46266</v>
      </c>
      <c r="L83" s="253">
        <v>46265</v>
      </c>
      <c r="M83" s="279">
        <v>1241</v>
      </c>
      <c r="N83"/>
    </row>
    <row r="84" spans="2:14">
      <c r="B84" s="1" t="s">
        <v>60</v>
      </c>
      <c r="C84" s="1" t="s">
        <v>2</v>
      </c>
      <c r="D84" s="280">
        <v>46242</v>
      </c>
      <c r="E84" s="20"/>
      <c r="F84" s="70">
        <v>6000</v>
      </c>
      <c r="G84" s="102" t="s">
        <v>299</v>
      </c>
      <c r="H84" s="64">
        <f t="shared" si="2"/>
        <v>0</v>
      </c>
      <c r="I84" s="241" t="s">
        <v>185</v>
      </c>
      <c r="J84" s="241" t="s">
        <v>186</v>
      </c>
      <c r="K84" s="256">
        <v>46266</v>
      </c>
      <c r="L84" s="257">
        <v>46265</v>
      </c>
      <c r="M84" s="279">
        <v>1241</v>
      </c>
      <c r="N84"/>
    </row>
    <row r="85" spans="2:14">
      <c r="B85" s="249" t="s">
        <v>126</v>
      </c>
      <c r="C85" t="s">
        <v>2</v>
      </c>
      <c r="D85" s="125">
        <v>46242</v>
      </c>
      <c r="E85" s="37"/>
      <c r="F85" s="68">
        <v>500</v>
      </c>
      <c r="G85" s="102" t="s">
        <v>299</v>
      </c>
      <c r="H85" s="97">
        <f t="shared" si="2"/>
        <v>0</v>
      </c>
      <c r="I85" s="241" t="s">
        <v>185</v>
      </c>
      <c r="J85" s="241" t="s">
        <v>186</v>
      </c>
      <c r="K85" s="252">
        <v>46266</v>
      </c>
      <c r="L85" s="253">
        <v>46265</v>
      </c>
      <c r="M85" s="279">
        <v>1242</v>
      </c>
      <c r="N85"/>
    </row>
    <row r="86" spans="2:14">
      <c r="B86" s="1" t="s">
        <v>61</v>
      </c>
      <c r="C86" s="1" t="s">
        <v>2</v>
      </c>
      <c r="D86" s="280">
        <v>46242</v>
      </c>
      <c r="E86" s="20"/>
      <c r="F86" s="70">
        <v>1500</v>
      </c>
      <c r="G86" s="102" t="s">
        <v>299</v>
      </c>
      <c r="H86" s="64">
        <f t="shared" si="2"/>
        <v>0</v>
      </c>
      <c r="I86" s="241" t="s">
        <v>185</v>
      </c>
      <c r="J86" s="241" t="s">
        <v>186</v>
      </c>
      <c r="K86" s="256">
        <v>46266</v>
      </c>
      <c r="L86" s="257">
        <v>46265</v>
      </c>
      <c r="M86" s="279">
        <v>1242</v>
      </c>
      <c r="N86"/>
    </row>
    <row r="87" spans="2:14">
      <c r="B87" s="1" t="s">
        <v>62</v>
      </c>
      <c r="C87" s="1" t="s">
        <v>2</v>
      </c>
      <c r="D87" s="125">
        <v>46242</v>
      </c>
      <c r="E87" s="20"/>
      <c r="F87" s="70">
        <v>2250</v>
      </c>
      <c r="G87" s="102" t="s">
        <v>299</v>
      </c>
      <c r="H87" s="97">
        <f t="shared" si="2"/>
        <v>0</v>
      </c>
      <c r="I87" s="241" t="s">
        <v>185</v>
      </c>
      <c r="J87" s="241" t="s">
        <v>186</v>
      </c>
      <c r="K87" s="252">
        <v>46266</v>
      </c>
      <c r="L87" s="253">
        <v>46265</v>
      </c>
      <c r="M87" s="279">
        <v>1242</v>
      </c>
      <c r="N87"/>
    </row>
    <row r="88" spans="2:14">
      <c r="B88" s="1" t="s">
        <v>63</v>
      </c>
      <c r="C88" s="1" t="s">
        <v>2</v>
      </c>
      <c r="D88" s="280">
        <v>46242</v>
      </c>
      <c r="E88" s="20"/>
      <c r="F88" s="70">
        <v>3000</v>
      </c>
      <c r="G88" s="102" t="s">
        <v>299</v>
      </c>
      <c r="H88" s="64">
        <f>IF(G88="y",F88,0)</f>
        <v>0</v>
      </c>
      <c r="I88" s="241" t="s">
        <v>185</v>
      </c>
      <c r="J88" s="241" t="s">
        <v>186</v>
      </c>
      <c r="K88" s="256">
        <v>46266</v>
      </c>
      <c r="L88" s="257">
        <v>46265</v>
      </c>
      <c r="M88" s="279">
        <v>1242</v>
      </c>
      <c r="N88"/>
    </row>
    <row r="89" spans="2:14" ht="18.95" customHeight="1">
      <c r="B89" s="126"/>
      <c r="F89" s="22"/>
      <c r="G89" s="128" t="s">
        <v>19</v>
      </c>
      <c r="H89" s="38">
        <f>SUM(H81:H88)</f>
        <v>0</v>
      </c>
      <c r="M89" s="111"/>
      <c r="N89"/>
    </row>
    <row r="90" spans="2:14" ht="18.95" customHeight="1">
      <c r="F90" s="25"/>
      <c r="G90" s="131"/>
      <c r="H90" s="44"/>
      <c r="N90"/>
    </row>
    <row r="91" spans="2:14" ht="21">
      <c r="B91" s="425" t="s">
        <v>258</v>
      </c>
      <c r="C91" s="425"/>
      <c r="D91" s="425"/>
      <c r="E91" s="425"/>
      <c r="F91" s="425"/>
      <c r="G91" s="425"/>
      <c r="H91" s="425"/>
      <c r="I91" s="425"/>
      <c r="J91" s="425"/>
      <c r="K91" s="425"/>
      <c r="L91" s="425"/>
      <c r="M91" s="425"/>
      <c r="N91"/>
    </row>
    <row r="92" spans="2:14" ht="60" customHeight="1">
      <c r="B92" s="77" t="s">
        <v>0</v>
      </c>
      <c r="C92" s="78" t="s">
        <v>20</v>
      </c>
      <c r="D92" s="79" t="s">
        <v>74</v>
      </c>
      <c r="E92" s="78" t="s">
        <v>68</v>
      </c>
      <c r="F92" s="83" t="s">
        <v>53</v>
      </c>
      <c r="G92" s="119" t="s">
        <v>31</v>
      </c>
      <c r="H92" s="46" t="s">
        <v>3</v>
      </c>
      <c r="I92" s="84" t="s">
        <v>183</v>
      </c>
      <c r="J92" s="84" t="s">
        <v>182</v>
      </c>
      <c r="K92" s="119" t="s">
        <v>29</v>
      </c>
      <c r="L92" s="119" t="s">
        <v>30</v>
      </c>
      <c r="M92" s="118" t="s">
        <v>23</v>
      </c>
      <c r="N92"/>
    </row>
    <row r="93" spans="2:14">
      <c r="B93" s="129" t="s">
        <v>46</v>
      </c>
      <c r="C93" s="92" t="s">
        <v>2</v>
      </c>
      <c r="D93" s="125">
        <v>46242</v>
      </c>
      <c r="E93" s="11"/>
      <c r="F93" s="31">
        <v>2000</v>
      </c>
      <c r="G93" s="102" t="s">
        <v>299</v>
      </c>
      <c r="H93" s="123">
        <f>IF(G93="y",F93,0)</f>
        <v>0</v>
      </c>
      <c r="I93" s="241" t="s">
        <v>185</v>
      </c>
      <c r="J93" s="241" t="s">
        <v>186</v>
      </c>
      <c r="K93" s="252">
        <v>46266</v>
      </c>
      <c r="L93" s="253">
        <v>46265</v>
      </c>
      <c r="M93" s="93">
        <v>1244</v>
      </c>
      <c r="N93"/>
    </row>
    <row r="94" spans="2:14">
      <c r="B94" s="184" t="s">
        <v>45</v>
      </c>
      <c r="C94" s="94" t="s">
        <v>2</v>
      </c>
      <c r="D94" s="255">
        <v>46242</v>
      </c>
      <c r="E94" s="24"/>
      <c r="F94" s="21">
        <v>1000</v>
      </c>
      <c r="G94" s="102" t="s">
        <v>299</v>
      </c>
      <c r="H94" s="153">
        <f>IF(G94="y",F94,0)</f>
        <v>0</v>
      </c>
      <c r="I94" s="241" t="s">
        <v>185</v>
      </c>
      <c r="J94" s="241" t="s">
        <v>186</v>
      </c>
      <c r="K94" s="256">
        <v>46266</v>
      </c>
      <c r="L94" s="257">
        <v>46265</v>
      </c>
      <c r="M94" s="336">
        <v>1243</v>
      </c>
      <c r="N94"/>
    </row>
    <row r="95" spans="2:14">
      <c r="B95" s="136" t="s">
        <v>54</v>
      </c>
      <c r="C95" s="137" t="s">
        <v>2</v>
      </c>
      <c r="D95" s="125">
        <v>46242</v>
      </c>
      <c r="E95" s="13"/>
      <c r="F95" s="281">
        <v>250</v>
      </c>
      <c r="G95" s="246" t="s">
        <v>299</v>
      </c>
      <c r="H95" s="51">
        <f>IF(G95="y",F95,0)</f>
        <v>0</v>
      </c>
      <c r="I95" s="242" t="s">
        <v>185</v>
      </c>
      <c r="J95" s="242" t="s">
        <v>186</v>
      </c>
      <c r="K95" s="252">
        <v>46266</v>
      </c>
      <c r="L95" s="253">
        <v>46265</v>
      </c>
      <c r="M95" s="121">
        <v>1247</v>
      </c>
      <c r="N95"/>
    </row>
    <row r="96" spans="2:14" ht="18.95" customHeight="1">
      <c r="B96" s="126"/>
      <c r="F96" s="25"/>
      <c r="G96" s="128" t="s">
        <v>19</v>
      </c>
      <c r="H96" s="43">
        <f>SUM(H93:H94)</f>
        <v>0</v>
      </c>
      <c r="N96"/>
    </row>
    <row r="97" spans="2:14" ht="18.95" customHeight="1">
      <c r="F97" s="25"/>
      <c r="G97" s="131"/>
      <c r="H97" s="44"/>
      <c r="N97"/>
    </row>
    <row r="98" spans="2:14" ht="21">
      <c r="B98" s="425" t="s">
        <v>55</v>
      </c>
      <c r="C98" s="425"/>
      <c r="D98" s="425"/>
      <c r="E98" s="425"/>
      <c r="F98" s="425"/>
      <c r="G98" s="425"/>
      <c r="H98" s="425"/>
      <c r="I98" s="425"/>
      <c r="J98" s="425"/>
      <c r="K98" s="425"/>
      <c r="L98" s="425"/>
      <c r="M98" s="425"/>
      <c r="N98"/>
    </row>
    <row r="99" spans="2:14" ht="60" customHeight="1">
      <c r="B99" s="142" t="s">
        <v>0</v>
      </c>
      <c r="C99" s="118" t="s">
        <v>20</v>
      </c>
      <c r="D99" s="274" t="s">
        <v>74</v>
      </c>
      <c r="E99" s="118" t="s">
        <v>68</v>
      </c>
      <c r="F99" s="144" t="s">
        <v>53</v>
      </c>
      <c r="G99" s="119" t="s">
        <v>31</v>
      </c>
      <c r="H99" s="45" t="s">
        <v>3</v>
      </c>
      <c r="I99" s="84" t="s">
        <v>183</v>
      </c>
      <c r="J99" s="84" t="s">
        <v>182</v>
      </c>
      <c r="K99" s="119" t="s">
        <v>29</v>
      </c>
      <c r="L99" s="119" t="s">
        <v>30</v>
      </c>
      <c r="M99" s="282" t="s">
        <v>23</v>
      </c>
      <c r="N99"/>
    </row>
    <row r="100" spans="2:14">
      <c r="B100" s="85" t="s">
        <v>135</v>
      </c>
      <c r="C100" s="92" t="s">
        <v>52</v>
      </c>
      <c r="D100" s="152" t="s">
        <v>47</v>
      </c>
      <c r="E100" s="65"/>
      <c r="F100" s="86">
        <v>5000</v>
      </c>
      <c r="G100" s="102" t="s">
        <v>299</v>
      </c>
      <c r="H100" s="123">
        <f t="shared" ref="H100" si="3">IF(G100="y",F100,0)</f>
        <v>0</v>
      </c>
      <c r="I100" s="241" t="s">
        <v>185</v>
      </c>
      <c r="J100" s="241" t="s">
        <v>186</v>
      </c>
      <c r="K100" s="106" t="s">
        <v>33</v>
      </c>
      <c r="L100" s="106" t="s">
        <v>33</v>
      </c>
      <c r="M100" s="90">
        <v>1245</v>
      </c>
      <c r="N100"/>
    </row>
    <row r="101" spans="2:14">
      <c r="B101" s="85" t="s">
        <v>137</v>
      </c>
      <c r="C101" s="92" t="s">
        <v>52</v>
      </c>
      <c r="D101" s="152" t="s">
        <v>47</v>
      </c>
      <c r="E101" s="28"/>
      <c r="F101" s="27">
        <v>7500</v>
      </c>
      <c r="G101" s="102" t="s">
        <v>299</v>
      </c>
      <c r="H101" s="123">
        <f>IF(G101="y",F101,0)</f>
        <v>0</v>
      </c>
      <c r="I101" s="241" t="s">
        <v>185</v>
      </c>
      <c r="J101" s="241" t="s">
        <v>186</v>
      </c>
      <c r="K101" s="106" t="s">
        <v>33</v>
      </c>
      <c r="L101" s="106" t="s">
        <v>33</v>
      </c>
      <c r="M101" s="90">
        <v>1245</v>
      </c>
      <c r="N101"/>
    </row>
    <row r="102" spans="2:14" ht="18.95" customHeight="1">
      <c r="B102" s="126"/>
      <c r="F102" s="25"/>
      <c r="G102" s="128" t="s">
        <v>19</v>
      </c>
      <c r="H102" s="43">
        <f>SUM(H100:H101)</f>
        <v>0</v>
      </c>
      <c r="N102"/>
    </row>
    <row r="103" spans="2:14" ht="18.95" customHeight="1">
      <c r="F103" s="25"/>
      <c r="G103" s="131"/>
      <c r="H103" s="44"/>
      <c r="N103"/>
    </row>
    <row r="104" spans="2:14" ht="21">
      <c r="B104" s="425" t="s">
        <v>65</v>
      </c>
      <c r="C104" s="425"/>
      <c r="D104" s="425"/>
      <c r="E104" s="425"/>
      <c r="F104" s="425"/>
      <c r="G104" s="425"/>
      <c r="H104" s="425"/>
      <c r="I104" s="425"/>
      <c r="J104" s="425"/>
      <c r="K104" s="425"/>
      <c r="L104" s="425"/>
      <c r="M104" s="425"/>
      <c r="N104"/>
    </row>
    <row r="105" spans="2:14" ht="60" customHeight="1">
      <c r="B105" s="77" t="s">
        <v>0</v>
      </c>
      <c r="C105" s="78" t="s">
        <v>20</v>
      </c>
      <c r="D105" s="79" t="s">
        <v>74</v>
      </c>
      <c r="E105" s="78" t="s">
        <v>68</v>
      </c>
      <c r="F105" s="83" t="s">
        <v>53</v>
      </c>
      <c r="G105" s="119" t="s">
        <v>31</v>
      </c>
      <c r="H105" s="46" t="s">
        <v>3</v>
      </c>
      <c r="I105" s="84" t="s">
        <v>183</v>
      </c>
      <c r="J105" s="84" t="s">
        <v>182</v>
      </c>
      <c r="K105" s="119" t="s">
        <v>29</v>
      </c>
      <c r="L105" s="119" t="s">
        <v>30</v>
      </c>
      <c r="M105" s="118" t="s">
        <v>23</v>
      </c>
      <c r="N105"/>
    </row>
    <row r="106" spans="2:14">
      <c r="B106" s="104" t="s">
        <v>138</v>
      </c>
      <c r="C106" s="94" t="s">
        <v>52</v>
      </c>
      <c r="D106" s="89" t="s">
        <v>47</v>
      </c>
      <c r="E106" s="24"/>
      <c r="F106" s="29">
        <v>2000</v>
      </c>
      <c r="G106" s="102" t="s">
        <v>299</v>
      </c>
      <c r="H106" s="153">
        <f>IF(G106="y",F106,0)</f>
        <v>0</v>
      </c>
      <c r="I106" s="241" t="s">
        <v>185</v>
      </c>
      <c r="J106" s="241" t="s">
        <v>186</v>
      </c>
      <c r="K106" s="162" t="s">
        <v>33</v>
      </c>
      <c r="L106" s="163" t="s">
        <v>33</v>
      </c>
      <c r="M106" s="283">
        <v>1248</v>
      </c>
      <c r="N106"/>
    </row>
    <row r="107" spans="2:14">
      <c r="B107" s="104" t="s">
        <v>153</v>
      </c>
      <c r="C107" s="94" t="s">
        <v>66</v>
      </c>
      <c r="D107" s="89" t="s">
        <v>47</v>
      </c>
      <c r="E107" s="24"/>
      <c r="F107" s="29">
        <v>1500</v>
      </c>
      <c r="G107" s="102" t="s">
        <v>299</v>
      </c>
      <c r="H107" s="153">
        <f>IF(G107="y",F107,0)</f>
        <v>0</v>
      </c>
      <c r="I107" s="241" t="s">
        <v>185</v>
      </c>
      <c r="J107" s="241" t="s">
        <v>186</v>
      </c>
      <c r="K107" s="162" t="s">
        <v>33</v>
      </c>
      <c r="L107" s="163" t="s">
        <v>33</v>
      </c>
      <c r="M107" s="90">
        <v>1248</v>
      </c>
      <c r="N107"/>
    </row>
    <row r="108" spans="2:14" ht="18.95" customHeight="1">
      <c r="B108" s="126"/>
      <c r="F108" s="25"/>
      <c r="G108" s="128" t="s">
        <v>19</v>
      </c>
      <c r="H108" s="43">
        <f>SUM(H106:H107)</f>
        <v>0</v>
      </c>
      <c r="N108"/>
    </row>
    <row r="109" spans="2:14" ht="18.95" customHeight="1">
      <c r="B109" s="42"/>
      <c r="F109" s="25"/>
      <c r="G109" s="131"/>
      <c r="H109" s="44"/>
      <c r="N109"/>
    </row>
    <row r="110" spans="2:14" ht="21">
      <c r="B110" s="425" t="s">
        <v>71</v>
      </c>
      <c r="C110" s="425"/>
      <c r="D110" s="425"/>
      <c r="E110" s="425"/>
      <c r="F110" s="425"/>
      <c r="G110" s="425"/>
      <c r="H110" s="425"/>
      <c r="I110" s="425"/>
      <c r="J110" s="425"/>
      <c r="K110" s="425"/>
      <c r="L110" s="425"/>
      <c r="M110" s="425"/>
      <c r="N110"/>
    </row>
    <row r="111" spans="2:14" ht="60" customHeight="1">
      <c r="B111" s="77" t="s">
        <v>0</v>
      </c>
      <c r="C111" s="78" t="s">
        <v>20</v>
      </c>
      <c r="D111" s="79" t="s">
        <v>74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>
      <c r="B112" s="104" t="s">
        <v>294</v>
      </c>
      <c r="C112" s="94" t="s">
        <v>2</v>
      </c>
      <c r="D112" s="89" t="s">
        <v>202</v>
      </c>
      <c r="E112" s="24"/>
      <c r="F112" s="30">
        <v>7000</v>
      </c>
      <c r="G112" s="102" t="s">
        <v>299</v>
      </c>
      <c r="H112" s="76">
        <f t="shared" ref="H112:H118" si="4">IF(G112="y",F112,0)</f>
        <v>0</v>
      </c>
      <c r="I112" s="241" t="s">
        <v>185</v>
      </c>
      <c r="J112" s="241" t="s">
        <v>186</v>
      </c>
      <c r="K112" s="284">
        <v>46023</v>
      </c>
      <c r="L112" s="285">
        <v>46387</v>
      </c>
      <c r="M112" s="90">
        <v>1249</v>
      </c>
      <c r="N112"/>
    </row>
    <row r="113" spans="2:14">
      <c r="B113" s="104" t="s">
        <v>306</v>
      </c>
      <c r="C113" s="94" t="s">
        <v>2</v>
      </c>
      <c r="D113" s="89" t="s">
        <v>202</v>
      </c>
      <c r="E113" s="24"/>
      <c r="F113" s="30">
        <v>7000</v>
      </c>
      <c r="G113" s="102" t="s">
        <v>299</v>
      </c>
      <c r="H113" s="76">
        <f>IF(G113="y",F113,0)</f>
        <v>0</v>
      </c>
      <c r="I113" s="241" t="s">
        <v>185</v>
      </c>
      <c r="J113" s="241" t="s">
        <v>186</v>
      </c>
      <c r="K113" s="284">
        <v>46023</v>
      </c>
      <c r="L113" s="285">
        <v>46387</v>
      </c>
      <c r="M113" s="90">
        <v>1270</v>
      </c>
      <c r="N113"/>
    </row>
    <row r="114" spans="2:14">
      <c r="B114" s="104" t="s">
        <v>298</v>
      </c>
      <c r="C114" s="94" t="s">
        <v>2</v>
      </c>
      <c r="D114" s="89" t="s">
        <v>202</v>
      </c>
      <c r="E114" s="200"/>
      <c r="F114" s="30">
        <v>6000</v>
      </c>
      <c r="G114" s="102" t="s">
        <v>299</v>
      </c>
      <c r="H114" s="76">
        <f t="shared" si="4"/>
        <v>0</v>
      </c>
      <c r="I114" s="241" t="s">
        <v>185</v>
      </c>
      <c r="J114" s="241" t="s">
        <v>186</v>
      </c>
      <c r="K114" s="284">
        <v>46023</v>
      </c>
      <c r="L114" s="285">
        <v>46387</v>
      </c>
      <c r="M114" s="90">
        <v>1250</v>
      </c>
      <c r="N114"/>
    </row>
    <row r="115" spans="2:14">
      <c r="B115" s="104" t="s">
        <v>163</v>
      </c>
      <c r="C115" s="94" t="s">
        <v>2</v>
      </c>
      <c r="D115" s="89" t="s">
        <v>202</v>
      </c>
      <c r="E115" s="24"/>
      <c r="F115" s="30">
        <v>6000</v>
      </c>
      <c r="G115" s="102" t="s">
        <v>299</v>
      </c>
      <c r="H115" s="76">
        <f t="shared" si="4"/>
        <v>0</v>
      </c>
      <c r="I115" s="241" t="s">
        <v>185</v>
      </c>
      <c r="J115" s="241" t="s">
        <v>186</v>
      </c>
      <c r="K115" s="284">
        <v>46023</v>
      </c>
      <c r="L115" s="285">
        <v>46387</v>
      </c>
      <c r="M115" s="90">
        <v>1251</v>
      </c>
      <c r="N115"/>
    </row>
    <row r="116" spans="2:14">
      <c r="B116" s="104" t="s">
        <v>165</v>
      </c>
      <c r="C116" s="94" t="s">
        <v>2</v>
      </c>
      <c r="D116" s="89" t="s">
        <v>202</v>
      </c>
      <c r="E116" s="24"/>
      <c r="F116" s="30">
        <v>4000</v>
      </c>
      <c r="G116" s="102" t="s">
        <v>299</v>
      </c>
      <c r="H116" s="76">
        <f t="shared" si="4"/>
        <v>0</v>
      </c>
      <c r="I116" s="241" t="s">
        <v>185</v>
      </c>
      <c r="J116" s="241" t="s">
        <v>186</v>
      </c>
      <c r="K116" s="284">
        <v>46023</v>
      </c>
      <c r="L116" s="285">
        <v>46387</v>
      </c>
      <c r="M116" s="90">
        <v>1252</v>
      </c>
      <c r="N116"/>
    </row>
    <row r="117" spans="2:14">
      <c r="B117" s="104" t="s">
        <v>164</v>
      </c>
      <c r="C117" s="94" t="s">
        <v>2</v>
      </c>
      <c r="D117" s="89" t="s">
        <v>202</v>
      </c>
      <c r="E117" s="199"/>
      <c r="F117" s="30">
        <v>3000</v>
      </c>
      <c r="G117" s="102" t="s">
        <v>299</v>
      </c>
      <c r="H117" s="76">
        <f t="shared" si="4"/>
        <v>0</v>
      </c>
      <c r="I117" s="241" t="s">
        <v>185</v>
      </c>
      <c r="J117" s="241" t="s">
        <v>186</v>
      </c>
      <c r="K117" s="284">
        <v>46023</v>
      </c>
      <c r="L117" s="285">
        <v>46387</v>
      </c>
      <c r="M117" s="90">
        <v>1253</v>
      </c>
      <c r="N117"/>
    </row>
    <row r="118" spans="2:14">
      <c r="B118" s="104" t="s">
        <v>139</v>
      </c>
      <c r="C118" s="94" t="s">
        <v>78</v>
      </c>
      <c r="D118" s="89" t="s">
        <v>203</v>
      </c>
      <c r="E118" s="24"/>
      <c r="F118" s="30" t="s">
        <v>33</v>
      </c>
      <c r="G118" s="102" t="s">
        <v>299</v>
      </c>
      <c r="H118" s="76">
        <f t="shared" si="4"/>
        <v>0</v>
      </c>
      <c r="I118" s="241" t="s">
        <v>185</v>
      </c>
      <c r="J118" s="241" t="s">
        <v>186</v>
      </c>
      <c r="K118" s="162" t="s">
        <v>33</v>
      </c>
      <c r="L118" s="163" t="s">
        <v>33</v>
      </c>
      <c r="M118" s="90">
        <v>1254</v>
      </c>
      <c r="N118"/>
    </row>
    <row r="119" spans="2:14" ht="18.95" customHeight="1">
      <c r="B119" s="126"/>
      <c r="F119" s="25"/>
      <c r="G119" s="128" t="s">
        <v>19</v>
      </c>
      <c r="H119" s="43">
        <f>SUM(H112:H118)</f>
        <v>0</v>
      </c>
      <c r="N119"/>
    </row>
    <row r="120" spans="2:14" ht="18.95" customHeight="1">
      <c r="B120" s="126"/>
      <c r="F120" s="25"/>
      <c r="G120" s="131"/>
      <c r="H120" s="44"/>
      <c r="N120"/>
    </row>
    <row r="121" spans="2:14" ht="21">
      <c r="B121" s="425" t="s">
        <v>120</v>
      </c>
      <c r="C121" s="425"/>
      <c r="D121" s="425"/>
      <c r="E121" s="425"/>
      <c r="F121" s="425"/>
      <c r="G121" s="425"/>
      <c r="H121" s="425"/>
      <c r="I121" s="425"/>
      <c r="J121" s="425"/>
      <c r="K121" s="425"/>
      <c r="L121" s="425"/>
      <c r="M121" s="425"/>
      <c r="N121"/>
    </row>
    <row r="122" spans="2:14" ht="60" customHeight="1">
      <c r="B122" s="286" t="s">
        <v>0</v>
      </c>
      <c r="C122" s="287" t="s">
        <v>20</v>
      </c>
      <c r="D122" s="288" t="s">
        <v>75</v>
      </c>
      <c r="E122" s="287" t="s">
        <v>68</v>
      </c>
      <c r="F122" s="289" t="s">
        <v>53</v>
      </c>
      <c r="G122" s="119" t="s">
        <v>31</v>
      </c>
      <c r="H122" s="46" t="s">
        <v>3</v>
      </c>
      <c r="I122" s="84" t="s">
        <v>183</v>
      </c>
      <c r="J122" s="84" t="s">
        <v>182</v>
      </c>
      <c r="K122" s="119" t="s">
        <v>29</v>
      </c>
      <c r="L122" s="119" t="s">
        <v>30</v>
      </c>
      <c r="M122" s="118" t="s">
        <v>23</v>
      </c>
      <c r="N122"/>
    </row>
    <row r="123" spans="2:14">
      <c r="B123" s="85" t="s">
        <v>187</v>
      </c>
      <c r="C123" s="92" t="s">
        <v>98</v>
      </c>
      <c r="D123" s="247" t="s">
        <v>86</v>
      </c>
      <c r="E123" s="11"/>
      <c r="F123" s="12">
        <v>1000</v>
      </c>
      <c r="G123" s="102" t="s">
        <v>299</v>
      </c>
      <c r="H123" s="52">
        <f>IF(G123="y",F123,0)</f>
        <v>0</v>
      </c>
      <c r="I123" s="241" t="s">
        <v>185</v>
      </c>
      <c r="J123" s="241" t="s">
        <v>186</v>
      </c>
      <c r="K123" s="290" t="s">
        <v>33</v>
      </c>
      <c r="L123" s="106" t="s">
        <v>33</v>
      </c>
      <c r="M123" s="6">
        <v>1255</v>
      </c>
      <c r="N123"/>
    </row>
    <row r="124" spans="2:14">
      <c r="B124" s="129" t="s">
        <v>194</v>
      </c>
      <c r="C124" s="92" t="s">
        <v>80</v>
      </c>
      <c r="D124" s="247" t="s">
        <v>86</v>
      </c>
      <c r="E124" s="11"/>
      <c r="F124" s="12">
        <v>1650</v>
      </c>
      <c r="G124" s="102" t="s">
        <v>299</v>
      </c>
      <c r="H124" s="52">
        <f>IF(G124="y",F124,0)</f>
        <v>0</v>
      </c>
      <c r="I124" s="241" t="s">
        <v>185</v>
      </c>
      <c r="J124" s="241" t="s">
        <v>186</v>
      </c>
      <c r="K124" s="290" t="s">
        <v>33</v>
      </c>
      <c r="L124" s="106" t="s">
        <v>33</v>
      </c>
      <c r="M124" s="6">
        <v>1256</v>
      </c>
      <c r="N124"/>
    </row>
    <row r="125" spans="2:14">
      <c r="B125" s="188" t="s">
        <v>188</v>
      </c>
      <c r="C125" s="92" t="s">
        <v>78</v>
      </c>
      <c r="D125" s="294">
        <v>46054</v>
      </c>
      <c r="E125" s="11"/>
      <c r="F125" s="12">
        <v>1000</v>
      </c>
      <c r="G125" s="102" t="s">
        <v>299</v>
      </c>
      <c r="H125" s="52">
        <f>IF(G125="y",F125,0)</f>
        <v>0</v>
      </c>
      <c r="I125" s="241" t="s">
        <v>185</v>
      </c>
      <c r="J125" s="241" t="s">
        <v>186</v>
      </c>
      <c r="K125" s="290" t="s">
        <v>33</v>
      </c>
      <c r="L125" s="106" t="s">
        <v>33</v>
      </c>
      <c r="M125" s="6">
        <v>1257</v>
      </c>
      <c r="N125"/>
    </row>
    <row r="126" spans="2:14">
      <c r="B126" s="291" t="s">
        <v>195</v>
      </c>
      <c r="C126" s="92" t="s">
        <v>123</v>
      </c>
      <c r="D126" s="247" t="s">
        <v>86</v>
      </c>
      <c r="E126" s="11"/>
      <c r="F126" s="12">
        <v>750</v>
      </c>
      <c r="G126" s="414" t="s">
        <v>299</v>
      </c>
      <c r="H126" s="52">
        <f>IF(G126="y",F126,0)</f>
        <v>0</v>
      </c>
      <c r="I126" s="242" t="s">
        <v>185</v>
      </c>
      <c r="J126" s="242" t="s">
        <v>186</v>
      </c>
      <c r="K126" s="290" t="s">
        <v>33</v>
      </c>
      <c r="L126" s="106" t="s">
        <v>33</v>
      </c>
      <c r="M126" s="6">
        <v>1258</v>
      </c>
      <c r="N126"/>
    </row>
    <row r="127" spans="2:14" ht="18.95" customHeight="1">
      <c r="B127" s="42"/>
      <c r="F127" s="25"/>
      <c r="G127" s="128" t="s">
        <v>19</v>
      </c>
      <c r="H127" s="43">
        <f>SUM(H123:H126)</f>
        <v>0</v>
      </c>
      <c r="N127"/>
    </row>
    <row r="128" spans="2:14" ht="18.95" customHeight="1">
      <c r="B128" s="42"/>
      <c r="F128" s="25"/>
      <c r="G128" s="131"/>
      <c r="H128" s="44"/>
      <c r="N128"/>
    </row>
    <row r="129" spans="2:14" ht="21">
      <c r="B129" s="425" t="s">
        <v>72</v>
      </c>
      <c r="C129" s="425"/>
      <c r="D129" s="425"/>
      <c r="E129" s="425"/>
      <c r="F129" s="425"/>
      <c r="G129" s="425"/>
      <c r="H129" s="425"/>
      <c r="I129" s="425"/>
      <c r="J129" s="425"/>
      <c r="K129" s="425"/>
      <c r="L129" s="425"/>
      <c r="M129" s="425"/>
      <c r="N129"/>
    </row>
    <row r="130" spans="2:14" ht="60" customHeight="1">
      <c r="B130" s="77" t="s">
        <v>0</v>
      </c>
      <c r="C130" s="78" t="s">
        <v>20</v>
      </c>
      <c r="D130" s="79" t="s">
        <v>75</v>
      </c>
      <c r="E130" s="78" t="s">
        <v>68</v>
      </c>
      <c r="F130" s="83" t="s">
        <v>53</v>
      </c>
      <c r="G130" s="119" t="s">
        <v>31</v>
      </c>
      <c r="H130" s="46" t="s">
        <v>3</v>
      </c>
      <c r="I130" s="84" t="s">
        <v>183</v>
      </c>
      <c r="J130" s="84" t="s">
        <v>182</v>
      </c>
      <c r="K130" s="119" t="s">
        <v>29</v>
      </c>
      <c r="L130" s="119" t="s">
        <v>30</v>
      </c>
      <c r="M130" s="118" t="s">
        <v>23</v>
      </c>
      <c r="N130"/>
    </row>
    <row r="131" spans="2:14">
      <c r="B131" s="92" t="s">
        <v>204</v>
      </c>
      <c r="C131" s="94" t="s">
        <v>77</v>
      </c>
      <c r="D131" s="292" t="s">
        <v>86</v>
      </c>
      <c r="E131" s="24"/>
      <c r="F131" s="29">
        <v>12500</v>
      </c>
      <c r="G131" s="102" t="s">
        <v>299</v>
      </c>
      <c r="H131" s="153">
        <f t="shared" ref="H131:H132" si="5">IF(G131="y",F131,0)</f>
        <v>0</v>
      </c>
      <c r="I131" s="241" t="s">
        <v>185</v>
      </c>
      <c r="J131" s="241" t="s">
        <v>186</v>
      </c>
      <c r="K131" s="162" t="s">
        <v>33</v>
      </c>
      <c r="L131" s="163" t="s">
        <v>33</v>
      </c>
      <c r="M131" s="90">
        <v>68</v>
      </c>
      <c r="N131"/>
    </row>
    <row r="132" spans="2:14">
      <c r="B132" s="92" t="s">
        <v>205</v>
      </c>
      <c r="C132" s="94" t="s">
        <v>77</v>
      </c>
      <c r="D132" s="292" t="s">
        <v>86</v>
      </c>
      <c r="E132" s="24"/>
      <c r="F132" s="29">
        <v>6350</v>
      </c>
      <c r="G132" s="102" t="s">
        <v>299</v>
      </c>
      <c r="H132" s="153">
        <f t="shared" si="5"/>
        <v>0</v>
      </c>
      <c r="I132" s="241" t="s">
        <v>185</v>
      </c>
      <c r="J132" s="241" t="s">
        <v>186</v>
      </c>
      <c r="K132" s="162" t="s">
        <v>33</v>
      </c>
      <c r="L132" s="163" t="s">
        <v>33</v>
      </c>
      <c r="M132" s="90">
        <v>68</v>
      </c>
      <c r="N132"/>
    </row>
    <row r="133" spans="2:14">
      <c r="B133" s="92" t="s">
        <v>206</v>
      </c>
      <c r="C133" s="94" t="s">
        <v>98</v>
      </c>
      <c r="D133" s="292" t="s">
        <v>86</v>
      </c>
      <c r="E133" s="24"/>
      <c r="F133" s="29">
        <v>14500</v>
      </c>
      <c r="G133" s="102" t="s">
        <v>299</v>
      </c>
      <c r="H133" s="153">
        <f t="shared" ref="H133:H134" si="6">IF(G133="y",F133,0)</f>
        <v>0</v>
      </c>
      <c r="I133" s="241" t="s">
        <v>185</v>
      </c>
      <c r="J133" s="241" t="s">
        <v>186</v>
      </c>
      <c r="K133" s="162" t="s">
        <v>33</v>
      </c>
      <c r="L133" s="163" t="s">
        <v>33</v>
      </c>
      <c r="M133" s="90">
        <v>68</v>
      </c>
      <c r="N133"/>
    </row>
    <row r="134" spans="2:14">
      <c r="B134" s="92" t="s">
        <v>207</v>
      </c>
      <c r="C134" s="94" t="s">
        <v>98</v>
      </c>
      <c r="D134" s="292" t="s">
        <v>86</v>
      </c>
      <c r="E134" s="24"/>
      <c r="F134" s="29">
        <v>7250</v>
      </c>
      <c r="G134" s="102" t="s">
        <v>299</v>
      </c>
      <c r="H134" s="153">
        <f t="shared" si="6"/>
        <v>0</v>
      </c>
      <c r="I134" s="241" t="s">
        <v>185</v>
      </c>
      <c r="J134" s="241" t="s">
        <v>186</v>
      </c>
      <c r="K134" s="162" t="s">
        <v>33</v>
      </c>
      <c r="L134" s="163" t="s">
        <v>33</v>
      </c>
      <c r="M134" s="90">
        <v>68</v>
      </c>
      <c r="N134"/>
    </row>
    <row r="135" spans="2:14">
      <c r="B135" s="92" t="s">
        <v>208</v>
      </c>
      <c r="C135" s="94" t="s">
        <v>79</v>
      </c>
      <c r="D135" s="292" t="s">
        <v>86</v>
      </c>
      <c r="E135" s="24"/>
      <c r="F135" s="29">
        <v>13000</v>
      </c>
      <c r="G135" s="102" t="s">
        <v>299</v>
      </c>
      <c r="H135" s="153">
        <f t="shared" ref="H135:H136" si="7">IF(G135="y",F135,0)</f>
        <v>0</v>
      </c>
      <c r="I135" s="241" t="s">
        <v>185</v>
      </c>
      <c r="J135" s="241" t="s">
        <v>186</v>
      </c>
      <c r="K135" s="162" t="s">
        <v>33</v>
      </c>
      <c r="L135" s="163" t="s">
        <v>33</v>
      </c>
      <c r="M135" s="90">
        <v>68</v>
      </c>
      <c r="N135"/>
    </row>
    <row r="136" spans="2:14">
      <c r="B136" s="92" t="s">
        <v>209</v>
      </c>
      <c r="C136" s="94" t="s">
        <v>79</v>
      </c>
      <c r="D136" s="292" t="s">
        <v>86</v>
      </c>
      <c r="E136" s="24"/>
      <c r="F136" s="29">
        <v>7500</v>
      </c>
      <c r="G136" s="102" t="s">
        <v>299</v>
      </c>
      <c r="H136" s="153">
        <f t="shared" si="7"/>
        <v>0</v>
      </c>
      <c r="I136" s="241" t="s">
        <v>185</v>
      </c>
      <c r="J136" s="241" t="s">
        <v>186</v>
      </c>
      <c r="K136" s="162" t="s">
        <v>33</v>
      </c>
      <c r="L136" s="163" t="s">
        <v>33</v>
      </c>
      <c r="M136" s="90">
        <v>68</v>
      </c>
      <c r="N136"/>
    </row>
    <row r="137" spans="2:14" ht="18.95" customHeight="1">
      <c r="B137" s="126"/>
      <c r="F137" s="25"/>
      <c r="G137" s="128" t="s">
        <v>19</v>
      </c>
      <c r="H137" s="91">
        <f>SUM(H131:H136)</f>
        <v>0</v>
      </c>
      <c r="N137"/>
    </row>
    <row r="138" spans="2:14" ht="18.95" customHeight="1">
      <c r="B138" s="42"/>
      <c r="F138" s="25"/>
      <c r="G138" s="131"/>
      <c r="H138" s="44"/>
      <c r="N138"/>
    </row>
    <row r="139" spans="2:14" ht="21">
      <c r="B139" s="425" t="s">
        <v>100</v>
      </c>
      <c r="C139" s="425"/>
      <c r="D139" s="425"/>
      <c r="E139" s="425"/>
      <c r="F139" s="425"/>
      <c r="G139" s="425"/>
      <c r="H139" s="425"/>
      <c r="I139" s="425"/>
      <c r="J139" s="425"/>
      <c r="K139" s="425"/>
      <c r="L139" s="425"/>
      <c r="M139" s="425"/>
      <c r="N139"/>
    </row>
    <row r="140" spans="2:14" ht="60" customHeight="1">
      <c r="B140" s="77" t="s">
        <v>0</v>
      </c>
      <c r="C140" s="78" t="s">
        <v>20</v>
      </c>
      <c r="D140" s="274" t="s">
        <v>73</v>
      </c>
      <c r="E140" s="118" t="s">
        <v>74</v>
      </c>
      <c r="F140" s="118" t="s">
        <v>1</v>
      </c>
      <c r="G140" s="119" t="s">
        <v>31</v>
      </c>
      <c r="H140" s="46" t="s">
        <v>3</v>
      </c>
      <c r="I140" s="84" t="s">
        <v>183</v>
      </c>
      <c r="J140" s="84" t="s">
        <v>182</v>
      </c>
      <c r="K140" s="119" t="s">
        <v>29</v>
      </c>
      <c r="L140" s="119" t="s">
        <v>30</v>
      </c>
      <c r="M140" s="293" t="s">
        <v>23</v>
      </c>
      <c r="N140"/>
    </row>
    <row r="141" spans="2:14" s="95" customFormat="1">
      <c r="B141" s="92" t="s">
        <v>210</v>
      </c>
      <c r="C141" s="92" t="s">
        <v>76</v>
      </c>
      <c r="D141" s="294">
        <v>46099</v>
      </c>
      <c r="E141" s="294">
        <v>46106</v>
      </c>
      <c r="F141" s="26">
        <v>350</v>
      </c>
      <c r="G141" s="102" t="s">
        <v>299</v>
      </c>
      <c r="H141" s="130">
        <f t="shared" ref="H141:H159" si="8">IF(G141="y",F141,0)</f>
        <v>0</v>
      </c>
      <c r="I141" s="241" t="s">
        <v>185</v>
      </c>
      <c r="J141" s="241" t="s">
        <v>186</v>
      </c>
      <c r="K141" s="295">
        <v>46143</v>
      </c>
      <c r="L141" s="285">
        <v>46326</v>
      </c>
      <c r="M141" s="93">
        <v>33</v>
      </c>
      <c r="N141"/>
    </row>
    <row r="142" spans="2:14" s="95" customFormat="1">
      <c r="B142" s="92" t="s">
        <v>211</v>
      </c>
      <c r="C142" s="92" t="s">
        <v>76</v>
      </c>
      <c r="D142" s="294">
        <v>46099</v>
      </c>
      <c r="E142" s="294">
        <v>46106</v>
      </c>
      <c r="F142" s="26">
        <v>250</v>
      </c>
      <c r="G142" s="102" t="s">
        <v>299</v>
      </c>
      <c r="H142" s="130">
        <f>IF(G142="y",F142,0)</f>
        <v>0</v>
      </c>
      <c r="I142" s="241" t="s">
        <v>185</v>
      </c>
      <c r="J142" s="241" t="s">
        <v>186</v>
      </c>
      <c r="K142" s="295">
        <v>46143</v>
      </c>
      <c r="L142" s="285">
        <v>46326</v>
      </c>
      <c r="M142" s="93">
        <f>33</f>
        <v>33</v>
      </c>
      <c r="N142"/>
    </row>
    <row r="143" spans="2:14" s="95" customFormat="1">
      <c r="B143" s="92" t="s">
        <v>212</v>
      </c>
      <c r="C143" s="92" t="s">
        <v>76</v>
      </c>
      <c r="D143" s="294">
        <v>46298</v>
      </c>
      <c r="E143" s="294">
        <v>46305</v>
      </c>
      <c r="F143" s="26">
        <v>350</v>
      </c>
      <c r="G143" s="102" t="s">
        <v>299</v>
      </c>
      <c r="H143" s="130">
        <f>IF(G143="y",F143,0)</f>
        <v>0</v>
      </c>
      <c r="I143" s="241" t="s">
        <v>185</v>
      </c>
      <c r="J143" s="241" t="s">
        <v>186</v>
      </c>
      <c r="K143" s="327">
        <v>46327</v>
      </c>
      <c r="L143" s="328">
        <v>46142</v>
      </c>
      <c r="M143" s="93">
        <v>33</v>
      </c>
      <c r="N143"/>
    </row>
    <row r="144" spans="2:14" s="95" customFormat="1">
      <c r="B144" s="92" t="s">
        <v>213</v>
      </c>
      <c r="C144" s="92" t="s">
        <v>76</v>
      </c>
      <c r="D144" s="294">
        <v>46298</v>
      </c>
      <c r="E144" s="294">
        <v>46305</v>
      </c>
      <c r="F144" s="26">
        <v>250</v>
      </c>
      <c r="G144" s="102" t="s">
        <v>299</v>
      </c>
      <c r="H144" s="130">
        <f>IF(G144="y",F144,0)</f>
        <v>0</v>
      </c>
      <c r="I144" s="241" t="s">
        <v>185</v>
      </c>
      <c r="J144" s="241" t="s">
        <v>186</v>
      </c>
      <c r="K144" s="327">
        <v>46327</v>
      </c>
      <c r="L144" s="328">
        <v>46142</v>
      </c>
      <c r="M144" s="93">
        <v>33</v>
      </c>
      <c r="N144"/>
    </row>
    <row r="145" spans="2:14" s="95" customFormat="1">
      <c r="B145" s="92" t="s">
        <v>214</v>
      </c>
      <c r="C145" s="92" t="s">
        <v>76</v>
      </c>
      <c r="D145" s="294">
        <v>46112</v>
      </c>
      <c r="E145" s="294">
        <v>46118</v>
      </c>
      <c r="F145" s="26">
        <v>515</v>
      </c>
      <c r="G145" s="102" t="s">
        <v>299</v>
      </c>
      <c r="H145" s="130">
        <f t="shared" si="8"/>
        <v>0</v>
      </c>
      <c r="I145" s="241" t="s">
        <v>185</v>
      </c>
      <c r="J145" s="241" t="s">
        <v>186</v>
      </c>
      <c r="K145" s="295">
        <v>46143</v>
      </c>
      <c r="L145" s="285">
        <v>46356</v>
      </c>
      <c r="M145" s="93">
        <f>33</f>
        <v>33</v>
      </c>
      <c r="N145"/>
    </row>
    <row r="146" spans="2:14" s="95" customFormat="1">
      <c r="B146" s="92" t="s">
        <v>215</v>
      </c>
      <c r="C146" s="92" t="s">
        <v>76</v>
      </c>
      <c r="D146" s="294">
        <v>46112</v>
      </c>
      <c r="E146" s="294">
        <v>46118</v>
      </c>
      <c r="F146" s="26">
        <v>375</v>
      </c>
      <c r="G146" s="102" t="s">
        <v>299</v>
      </c>
      <c r="H146" s="130">
        <f>IF(G146="y",F146,0)</f>
        <v>0</v>
      </c>
      <c r="I146" s="241" t="s">
        <v>185</v>
      </c>
      <c r="J146" s="241" t="s">
        <v>186</v>
      </c>
      <c r="K146" s="295">
        <v>46143</v>
      </c>
      <c r="L146" s="285">
        <v>46356</v>
      </c>
      <c r="M146" s="93">
        <f>33</f>
        <v>33</v>
      </c>
      <c r="N146"/>
    </row>
    <row r="147" spans="2:14" s="95" customFormat="1">
      <c r="B147" s="92" t="s">
        <v>216</v>
      </c>
      <c r="C147" s="92" t="s">
        <v>76</v>
      </c>
      <c r="D147" s="294">
        <v>46315</v>
      </c>
      <c r="E147" s="294">
        <v>46321</v>
      </c>
      <c r="F147" s="26">
        <v>515</v>
      </c>
      <c r="G147" s="102" t="s">
        <v>299</v>
      </c>
      <c r="H147" s="130">
        <f t="shared" si="8"/>
        <v>0</v>
      </c>
      <c r="I147" s="241" t="s">
        <v>185</v>
      </c>
      <c r="J147" s="241" t="s">
        <v>186</v>
      </c>
      <c r="K147" s="295">
        <v>46357</v>
      </c>
      <c r="L147" s="328">
        <v>46142</v>
      </c>
      <c r="M147" s="93">
        <f>33</f>
        <v>33</v>
      </c>
      <c r="N147"/>
    </row>
    <row r="148" spans="2:14" s="95" customFormat="1">
      <c r="B148" s="92" t="s">
        <v>217</v>
      </c>
      <c r="C148" s="92" t="s">
        <v>76</v>
      </c>
      <c r="D148" s="294">
        <v>46315</v>
      </c>
      <c r="E148" s="294">
        <v>46321</v>
      </c>
      <c r="F148" s="26">
        <v>375</v>
      </c>
      <c r="G148" s="102" t="s">
        <v>299</v>
      </c>
      <c r="H148" s="130">
        <f t="shared" ref="H148:H155" si="9">IF(G148="y",F148,0)</f>
        <v>0</v>
      </c>
      <c r="I148" s="241" t="s">
        <v>185</v>
      </c>
      <c r="J148" s="241" t="s">
        <v>186</v>
      </c>
      <c r="K148" s="295">
        <v>46357</v>
      </c>
      <c r="L148" s="328">
        <v>46142</v>
      </c>
      <c r="M148" s="93">
        <f>33</f>
        <v>33</v>
      </c>
      <c r="N148"/>
    </row>
    <row r="149" spans="2:14" s="95" customFormat="1">
      <c r="B149" s="92" t="s">
        <v>218</v>
      </c>
      <c r="C149" s="92" t="s">
        <v>152</v>
      </c>
      <c r="D149" s="294">
        <v>46112</v>
      </c>
      <c r="E149" s="294">
        <v>46118</v>
      </c>
      <c r="F149" s="26">
        <v>350</v>
      </c>
      <c r="G149" s="102" t="s">
        <v>299</v>
      </c>
      <c r="H149" s="130">
        <f t="shared" si="9"/>
        <v>0</v>
      </c>
      <c r="I149" s="241" t="s">
        <v>185</v>
      </c>
      <c r="J149" s="241" t="s">
        <v>186</v>
      </c>
      <c r="K149" s="295">
        <v>46143</v>
      </c>
      <c r="L149" s="285">
        <v>46356</v>
      </c>
      <c r="M149" s="93">
        <f>33</f>
        <v>33</v>
      </c>
      <c r="N149"/>
    </row>
    <row r="150" spans="2:14" s="95" customFormat="1">
      <c r="B150" s="92" t="s">
        <v>219</v>
      </c>
      <c r="C150" s="92" t="s">
        <v>152</v>
      </c>
      <c r="D150" s="294">
        <v>46112</v>
      </c>
      <c r="E150" s="294">
        <v>46118</v>
      </c>
      <c r="F150" s="26">
        <v>250</v>
      </c>
      <c r="G150" s="102" t="s">
        <v>299</v>
      </c>
      <c r="H150" s="130">
        <f t="shared" si="9"/>
        <v>0</v>
      </c>
      <c r="I150" s="241" t="s">
        <v>185</v>
      </c>
      <c r="J150" s="241" t="s">
        <v>186</v>
      </c>
      <c r="K150" s="295">
        <v>46143</v>
      </c>
      <c r="L150" s="285">
        <v>46356</v>
      </c>
      <c r="M150" s="93">
        <f>33</f>
        <v>33</v>
      </c>
      <c r="N150"/>
    </row>
    <row r="151" spans="2:14" s="95" customFormat="1">
      <c r="B151" s="92" t="s">
        <v>220</v>
      </c>
      <c r="C151" s="92" t="s">
        <v>152</v>
      </c>
      <c r="D151" s="294">
        <v>46308</v>
      </c>
      <c r="E151" s="294">
        <v>46315</v>
      </c>
      <c r="F151" s="26">
        <v>350</v>
      </c>
      <c r="G151" s="102" t="s">
        <v>299</v>
      </c>
      <c r="H151" s="130">
        <f t="shared" si="9"/>
        <v>0</v>
      </c>
      <c r="I151" s="241" t="s">
        <v>185</v>
      </c>
      <c r="J151" s="241" t="s">
        <v>186</v>
      </c>
      <c r="K151" s="295">
        <v>46357</v>
      </c>
      <c r="L151" s="328">
        <v>46142</v>
      </c>
      <c r="M151" s="93">
        <f>33</f>
        <v>33</v>
      </c>
      <c r="N151"/>
    </row>
    <row r="152" spans="2:14" s="95" customFormat="1">
      <c r="B152" s="92" t="s">
        <v>221</v>
      </c>
      <c r="C152" s="92" t="s">
        <v>152</v>
      </c>
      <c r="D152" s="294">
        <v>46308</v>
      </c>
      <c r="E152" s="294">
        <v>46315</v>
      </c>
      <c r="F152" s="26">
        <v>250</v>
      </c>
      <c r="G152" s="102" t="s">
        <v>299</v>
      </c>
      <c r="H152" s="130">
        <f t="shared" si="9"/>
        <v>0</v>
      </c>
      <c r="I152" s="241" t="s">
        <v>185</v>
      </c>
      <c r="J152" s="241" t="s">
        <v>186</v>
      </c>
      <c r="K152" s="295">
        <v>46357</v>
      </c>
      <c r="L152" s="328">
        <v>46142</v>
      </c>
      <c r="M152" s="93">
        <f>33</f>
        <v>33</v>
      </c>
      <c r="N152"/>
    </row>
    <row r="153" spans="2:14" s="95" customFormat="1">
      <c r="B153" s="92" t="s">
        <v>222</v>
      </c>
      <c r="C153" s="296" t="s">
        <v>34</v>
      </c>
      <c r="D153" s="294">
        <v>46207</v>
      </c>
      <c r="E153" s="294">
        <v>46214</v>
      </c>
      <c r="F153" s="26">
        <v>375</v>
      </c>
      <c r="G153" s="102" t="s">
        <v>299</v>
      </c>
      <c r="H153" s="130">
        <f t="shared" si="9"/>
        <v>0</v>
      </c>
      <c r="I153" s="241" t="s">
        <v>185</v>
      </c>
      <c r="J153" s="241" t="s">
        <v>186</v>
      </c>
      <c r="K153" s="295">
        <v>46266</v>
      </c>
      <c r="L153" s="285">
        <v>46081</v>
      </c>
      <c r="M153" s="93">
        <f>33</f>
        <v>33</v>
      </c>
      <c r="N153"/>
    </row>
    <row r="154" spans="2:14" s="95" customFormat="1">
      <c r="B154" s="92" t="s">
        <v>181</v>
      </c>
      <c r="C154" s="296" t="s">
        <v>34</v>
      </c>
      <c r="D154" s="294">
        <v>46368</v>
      </c>
      <c r="E154" s="294">
        <v>46375</v>
      </c>
      <c r="F154" s="26">
        <v>375</v>
      </c>
      <c r="G154" s="102" t="s">
        <v>299</v>
      </c>
      <c r="H154" s="130">
        <f t="shared" si="9"/>
        <v>0</v>
      </c>
      <c r="I154" s="241" t="s">
        <v>185</v>
      </c>
      <c r="J154" s="241" t="s">
        <v>186</v>
      </c>
      <c r="K154" s="295">
        <v>46082</v>
      </c>
      <c r="L154" s="285">
        <v>46266</v>
      </c>
      <c r="M154" s="93">
        <f>33</f>
        <v>33</v>
      </c>
      <c r="N154"/>
    </row>
    <row r="155" spans="2:14" s="95" customFormat="1">
      <c r="B155" s="92" t="s">
        <v>223</v>
      </c>
      <c r="C155" s="92" t="s">
        <v>35</v>
      </c>
      <c r="D155" s="294">
        <v>46298</v>
      </c>
      <c r="E155" s="294">
        <v>46305</v>
      </c>
      <c r="F155" s="26">
        <v>365</v>
      </c>
      <c r="G155" s="102" t="s">
        <v>299</v>
      </c>
      <c r="H155" s="130">
        <f t="shared" si="9"/>
        <v>0</v>
      </c>
      <c r="I155" s="241" t="s">
        <v>185</v>
      </c>
      <c r="J155" s="241" t="s">
        <v>186</v>
      </c>
      <c r="K155" s="295">
        <v>46357</v>
      </c>
      <c r="L155" s="285">
        <v>46356</v>
      </c>
      <c r="M155" s="93">
        <f>33</f>
        <v>33</v>
      </c>
      <c r="N155"/>
    </row>
    <row r="156" spans="2:14" s="95" customFormat="1">
      <c r="B156" s="92" t="s">
        <v>224</v>
      </c>
      <c r="C156" s="92" t="s">
        <v>35</v>
      </c>
      <c r="D156" s="294">
        <v>46298</v>
      </c>
      <c r="E156" s="294">
        <v>46305</v>
      </c>
      <c r="F156" s="26">
        <v>230</v>
      </c>
      <c r="G156" s="102" t="s">
        <v>299</v>
      </c>
      <c r="H156" s="130">
        <f t="shared" ref="H156" si="10">IF(G156="y",F156,0)</f>
        <v>0</v>
      </c>
      <c r="I156" s="241" t="s">
        <v>185</v>
      </c>
      <c r="J156" s="241" t="s">
        <v>186</v>
      </c>
      <c r="K156" s="295">
        <v>46357</v>
      </c>
      <c r="L156" s="285">
        <v>46356</v>
      </c>
      <c r="M156" s="93">
        <f>33</f>
        <v>33</v>
      </c>
      <c r="N156"/>
    </row>
    <row r="157" spans="2:14" s="95" customFormat="1">
      <c r="B157" s="92" t="s">
        <v>225</v>
      </c>
      <c r="C157" s="92" t="s">
        <v>37</v>
      </c>
      <c r="D157" s="294">
        <v>46099</v>
      </c>
      <c r="E157" s="294">
        <v>46106</v>
      </c>
      <c r="F157" s="26">
        <v>515</v>
      </c>
      <c r="G157" s="102" t="s">
        <v>299</v>
      </c>
      <c r="H157" s="130">
        <f t="shared" ref="H157" si="11">IF(G157="y",F157,0)</f>
        <v>0</v>
      </c>
      <c r="I157" s="241" t="s">
        <v>185</v>
      </c>
      <c r="J157" s="241" t="s">
        <v>186</v>
      </c>
      <c r="K157" s="295">
        <v>46162</v>
      </c>
      <c r="L157" s="285">
        <v>46161</v>
      </c>
      <c r="M157" s="93">
        <f>33</f>
        <v>33</v>
      </c>
      <c r="N157"/>
    </row>
    <row r="158" spans="2:14" s="95" customFormat="1">
      <c r="B158" s="92" t="s">
        <v>226</v>
      </c>
      <c r="C158" s="92" t="s">
        <v>37</v>
      </c>
      <c r="D158" s="294">
        <v>46099</v>
      </c>
      <c r="E158" s="294">
        <v>46106</v>
      </c>
      <c r="F158" s="26">
        <v>375</v>
      </c>
      <c r="G158" s="102" t="s">
        <v>299</v>
      </c>
      <c r="H158" s="130">
        <f>IF(G158="y",F158,0)</f>
        <v>0</v>
      </c>
      <c r="I158" s="241" t="s">
        <v>185</v>
      </c>
      <c r="J158" s="241" t="s">
        <v>186</v>
      </c>
      <c r="K158" s="295">
        <v>46162</v>
      </c>
      <c r="L158" s="285">
        <v>46161</v>
      </c>
      <c r="M158" s="93">
        <f>33</f>
        <v>33</v>
      </c>
      <c r="N158"/>
    </row>
    <row r="159" spans="2:14" s="95" customFormat="1">
      <c r="B159" s="92" t="s">
        <v>227</v>
      </c>
      <c r="C159" s="92" t="s">
        <v>36</v>
      </c>
      <c r="D159" s="294">
        <v>46150</v>
      </c>
      <c r="E159" s="294">
        <v>46157</v>
      </c>
      <c r="F159" s="26">
        <v>515</v>
      </c>
      <c r="G159" s="102" t="s">
        <v>299</v>
      </c>
      <c r="H159" s="130">
        <f t="shared" si="8"/>
        <v>0</v>
      </c>
      <c r="I159" s="241" t="s">
        <v>185</v>
      </c>
      <c r="J159" s="241" t="s">
        <v>186</v>
      </c>
      <c r="K159" s="295">
        <v>46204</v>
      </c>
      <c r="L159" s="285">
        <v>46356</v>
      </c>
      <c r="M159" s="93">
        <f>33</f>
        <v>33</v>
      </c>
      <c r="N159"/>
    </row>
    <row r="160" spans="2:14" s="95" customFormat="1">
      <c r="B160" s="92" t="s">
        <v>228</v>
      </c>
      <c r="C160" s="92" t="s">
        <v>36</v>
      </c>
      <c r="D160" s="294">
        <v>46150</v>
      </c>
      <c r="E160" s="294">
        <v>46157</v>
      </c>
      <c r="F160" s="26">
        <v>375</v>
      </c>
      <c r="G160" s="102" t="s">
        <v>299</v>
      </c>
      <c r="H160" s="130">
        <f>IF(G160="y",F160,0)</f>
        <v>0</v>
      </c>
      <c r="I160" s="241" t="s">
        <v>185</v>
      </c>
      <c r="J160" s="241" t="s">
        <v>186</v>
      </c>
      <c r="K160" s="295">
        <v>46204</v>
      </c>
      <c r="L160" s="285">
        <v>46356</v>
      </c>
      <c r="M160" s="93">
        <f>33</f>
        <v>33</v>
      </c>
      <c r="N160"/>
    </row>
    <row r="161" spans="2:14" s="95" customFormat="1">
      <c r="B161" s="92" t="s">
        <v>229</v>
      </c>
      <c r="C161" s="92" t="s">
        <v>36</v>
      </c>
      <c r="D161" s="294">
        <v>46303</v>
      </c>
      <c r="E161" s="294">
        <v>46310</v>
      </c>
      <c r="F161" s="26">
        <v>515</v>
      </c>
      <c r="G161" s="102" t="s">
        <v>299</v>
      </c>
      <c r="H161" s="130">
        <f t="shared" ref="H161" si="12">IF(G161="y",F161,0)</f>
        <v>0</v>
      </c>
      <c r="I161" s="241" t="s">
        <v>185</v>
      </c>
      <c r="J161" s="241" t="s">
        <v>186</v>
      </c>
      <c r="K161" s="295">
        <v>46357</v>
      </c>
      <c r="L161" s="285">
        <v>46203</v>
      </c>
      <c r="M161" s="93">
        <f>33</f>
        <v>33</v>
      </c>
      <c r="N161"/>
    </row>
    <row r="162" spans="2:14" s="95" customFormat="1">
      <c r="B162" s="92" t="s">
        <v>230</v>
      </c>
      <c r="C162" s="92" t="s">
        <v>36</v>
      </c>
      <c r="D162" s="294">
        <v>46303</v>
      </c>
      <c r="E162" s="294">
        <v>46310</v>
      </c>
      <c r="F162" s="26">
        <v>375</v>
      </c>
      <c r="G162" s="102" t="s">
        <v>299</v>
      </c>
      <c r="H162" s="130">
        <f t="shared" ref="H162:H170" si="13">IF(G162="y",F162,0)</f>
        <v>0</v>
      </c>
      <c r="I162" s="241" t="s">
        <v>185</v>
      </c>
      <c r="J162" s="241" t="s">
        <v>186</v>
      </c>
      <c r="K162" s="295">
        <v>46357</v>
      </c>
      <c r="L162" s="285">
        <v>46203</v>
      </c>
      <c r="M162" s="93">
        <f>33</f>
        <v>33</v>
      </c>
      <c r="N162"/>
    </row>
    <row r="163" spans="2:14" s="95" customFormat="1">
      <c r="B163" s="92" t="s">
        <v>231</v>
      </c>
      <c r="C163" s="92" t="s">
        <v>36</v>
      </c>
      <c r="D163" s="294">
        <v>46120</v>
      </c>
      <c r="E163" s="294">
        <v>46127</v>
      </c>
      <c r="F163" s="26">
        <v>350</v>
      </c>
      <c r="G163" s="102" t="s">
        <v>299</v>
      </c>
      <c r="H163" s="130">
        <f t="shared" si="13"/>
        <v>0</v>
      </c>
      <c r="I163" s="241" t="s">
        <v>185</v>
      </c>
      <c r="J163" s="241" t="s">
        <v>186</v>
      </c>
      <c r="K163" s="295">
        <v>46174</v>
      </c>
      <c r="L163" s="285">
        <v>46173</v>
      </c>
      <c r="M163" s="93">
        <f>33</f>
        <v>33</v>
      </c>
      <c r="N163"/>
    </row>
    <row r="164" spans="2:14" s="95" customFormat="1">
      <c r="B164" s="92" t="s">
        <v>232</v>
      </c>
      <c r="C164" s="92" t="s">
        <v>36</v>
      </c>
      <c r="D164" s="294">
        <v>46120</v>
      </c>
      <c r="E164" s="294">
        <v>46127</v>
      </c>
      <c r="F164" s="26">
        <v>250</v>
      </c>
      <c r="G164" s="102" t="s">
        <v>299</v>
      </c>
      <c r="H164" s="130">
        <f t="shared" si="13"/>
        <v>0</v>
      </c>
      <c r="I164" s="241" t="s">
        <v>185</v>
      </c>
      <c r="J164" s="241" t="s">
        <v>186</v>
      </c>
      <c r="K164" s="295">
        <v>46174</v>
      </c>
      <c r="L164" s="285">
        <v>46173</v>
      </c>
      <c r="M164" s="93">
        <f>33</f>
        <v>33</v>
      </c>
      <c r="N164"/>
    </row>
    <row r="165" spans="2:14" s="95" customFormat="1">
      <c r="B165" s="92" t="s">
        <v>233</v>
      </c>
      <c r="C165" s="92" t="s">
        <v>36</v>
      </c>
      <c r="D165" s="294">
        <v>46084</v>
      </c>
      <c r="E165" s="294">
        <v>46091</v>
      </c>
      <c r="F165" s="26">
        <v>350</v>
      </c>
      <c r="G165" s="102" t="s">
        <v>299</v>
      </c>
      <c r="H165" s="130">
        <f t="shared" si="13"/>
        <v>0</v>
      </c>
      <c r="I165" s="241" t="s">
        <v>185</v>
      </c>
      <c r="J165" s="241" t="s">
        <v>186</v>
      </c>
      <c r="K165" s="295">
        <v>46143</v>
      </c>
      <c r="L165" s="328">
        <v>46142</v>
      </c>
      <c r="M165" s="93">
        <f>33</f>
        <v>33</v>
      </c>
      <c r="N165"/>
    </row>
    <row r="166" spans="2:14" s="95" customFormat="1">
      <c r="B166" s="92" t="s">
        <v>234</v>
      </c>
      <c r="C166" s="92" t="s">
        <v>36</v>
      </c>
      <c r="D166" s="294">
        <v>46084</v>
      </c>
      <c r="E166" s="294">
        <v>46091</v>
      </c>
      <c r="F166" s="26">
        <v>250</v>
      </c>
      <c r="G166" s="102" t="s">
        <v>299</v>
      </c>
      <c r="H166" s="130">
        <f t="shared" si="13"/>
        <v>0</v>
      </c>
      <c r="I166" s="241" t="s">
        <v>185</v>
      </c>
      <c r="J166" s="241" t="s">
        <v>186</v>
      </c>
      <c r="K166" s="295">
        <v>46143</v>
      </c>
      <c r="L166" s="328">
        <v>46142</v>
      </c>
      <c r="M166" s="93">
        <f>33</f>
        <v>33</v>
      </c>
      <c r="N166"/>
    </row>
    <row r="167" spans="2:14" s="95" customFormat="1">
      <c r="B167" s="92" t="s">
        <v>235</v>
      </c>
      <c r="C167" s="92" t="s">
        <v>37</v>
      </c>
      <c r="D167" s="294">
        <v>46238</v>
      </c>
      <c r="E167" s="294">
        <v>46245</v>
      </c>
      <c r="F167" s="26">
        <v>350</v>
      </c>
      <c r="G167" s="102" t="s">
        <v>299</v>
      </c>
      <c r="H167" s="130">
        <f t="shared" si="13"/>
        <v>0</v>
      </c>
      <c r="I167" s="241" t="s">
        <v>185</v>
      </c>
      <c r="J167" s="241" t="s">
        <v>186</v>
      </c>
      <c r="K167" s="295">
        <v>46143</v>
      </c>
      <c r="L167" s="328">
        <v>46142</v>
      </c>
      <c r="M167" s="93">
        <f>33</f>
        <v>33</v>
      </c>
      <c r="N167"/>
    </row>
    <row r="168" spans="2:14" s="95" customFormat="1">
      <c r="B168" s="92" t="s">
        <v>236</v>
      </c>
      <c r="C168" s="92" t="s">
        <v>37</v>
      </c>
      <c r="D168" s="294">
        <v>46238</v>
      </c>
      <c r="E168" s="294">
        <v>46245</v>
      </c>
      <c r="F168" s="26">
        <v>250</v>
      </c>
      <c r="G168" s="102" t="s">
        <v>299</v>
      </c>
      <c r="H168" s="130">
        <f t="shared" si="13"/>
        <v>0</v>
      </c>
      <c r="I168" s="241" t="s">
        <v>185</v>
      </c>
      <c r="J168" s="241" t="s">
        <v>186</v>
      </c>
      <c r="K168" s="295">
        <v>46143</v>
      </c>
      <c r="L168" s="328">
        <v>46142</v>
      </c>
      <c r="M168" s="93">
        <f>33</f>
        <v>33</v>
      </c>
      <c r="N168"/>
    </row>
    <row r="169" spans="2:14" s="95" customFormat="1">
      <c r="B169" s="92" t="s">
        <v>237</v>
      </c>
      <c r="C169" s="92" t="s">
        <v>38</v>
      </c>
      <c r="D169" s="294">
        <v>46277</v>
      </c>
      <c r="E169" s="294">
        <v>46285</v>
      </c>
      <c r="F169" s="26">
        <v>350</v>
      </c>
      <c r="G169" s="102" t="s">
        <v>299</v>
      </c>
      <c r="H169" s="130">
        <f t="shared" si="13"/>
        <v>0</v>
      </c>
      <c r="I169" s="241" t="s">
        <v>185</v>
      </c>
      <c r="J169" s="241" t="s">
        <v>186</v>
      </c>
      <c r="K169" s="295">
        <v>46327</v>
      </c>
      <c r="L169" s="285">
        <v>46326</v>
      </c>
      <c r="M169" s="93">
        <f>33</f>
        <v>33</v>
      </c>
      <c r="N169"/>
    </row>
    <row r="170" spans="2:14" s="95" customFormat="1">
      <c r="B170" s="92" t="s">
        <v>238</v>
      </c>
      <c r="C170" s="92" t="s">
        <v>38</v>
      </c>
      <c r="D170" s="294">
        <v>46277</v>
      </c>
      <c r="E170" s="294">
        <v>46285</v>
      </c>
      <c r="F170" s="26">
        <v>250</v>
      </c>
      <c r="G170" s="102" t="s">
        <v>299</v>
      </c>
      <c r="H170" s="130">
        <f t="shared" si="13"/>
        <v>0</v>
      </c>
      <c r="I170" s="241" t="s">
        <v>185</v>
      </c>
      <c r="J170" s="241" t="s">
        <v>186</v>
      </c>
      <c r="K170" s="295">
        <v>46327</v>
      </c>
      <c r="L170" s="285">
        <v>46326</v>
      </c>
      <c r="M170" s="93">
        <f>33</f>
        <v>33</v>
      </c>
      <c r="N170"/>
    </row>
    <row r="171" spans="2:14" s="95" customFormat="1">
      <c r="B171" s="92" t="s">
        <v>239</v>
      </c>
      <c r="C171" s="92" t="s">
        <v>38</v>
      </c>
      <c r="D171" s="294">
        <v>46345</v>
      </c>
      <c r="E171" s="294">
        <v>46352</v>
      </c>
      <c r="F171" s="26">
        <v>350</v>
      </c>
      <c r="G171" s="102" t="s">
        <v>299</v>
      </c>
      <c r="H171" s="130">
        <f t="shared" ref="H171" si="14">IF(G171="y",F171,0)</f>
        <v>0</v>
      </c>
      <c r="I171" s="241" t="s">
        <v>185</v>
      </c>
      <c r="J171" s="241" t="s">
        <v>186</v>
      </c>
      <c r="K171" s="295">
        <v>46371</v>
      </c>
      <c r="L171" s="285">
        <v>46370</v>
      </c>
      <c r="M171" s="93">
        <f>33</f>
        <v>33</v>
      </c>
      <c r="N171"/>
    </row>
    <row r="172" spans="2:14" s="95" customFormat="1">
      <c r="B172" s="92" t="s">
        <v>240</v>
      </c>
      <c r="C172" s="92" t="s">
        <v>38</v>
      </c>
      <c r="D172" s="294">
        <v>46345</v>
      </c>
      <c r="E172" s="294">
        <v>46352</v>
      </c>
      <c r="F172" s="26">
        <v>250</v>
      </c>
      <c r="G172" s="102" t="s">
        <v>299</v>
      </c>
      <c r="H172" s="130">
        <f t="shared" ref="H172" si="15">IF(G172="y",F172,0)</f>
        <v>0</v>
      </c>
      <c r="I172" s="241" t="s">
        <v>185</v>
      </c>
      <c r="J172" s="241" t="s">
        <v>186</v>
      </c>
      <c r="K172" s="295">
        <v>46371</v>
      </c>
      <c r="L172" s="285">
        <v>46370</v>
      </c>
      <c r="M172" s="93">
        <f>33</f>
        <v>33</v>
      </c>
      <c r="N172"/>
    </row>
    <row r="173" spans="2:14" s="95" customFormat="1">
      <c r="B173" s="92" t="s">
        <v>241</v>
      </c>
      <c r="C173" s="92" t="s">
        <v>97</v>
      </c>
      <c r="D173" s="294" t="s">
        <v>33</v>
      </c>
      <c r="E173" s="294" t="s">
        <v>33</v>
      </c>
      <c r="F173" s="26">
        <v>1250</v>
      </c>
      <c r="G173" s="102" t="s">
        <v>299</v>
      </c>
      <c r="H173" s="130">
        <f>IF(G173="y",F173,0)</f>
        <v>0</v>
      </c>
      <c r="I173" s="241" t="s">
        <v>185</v>
      </c>
      <c r="J173" s="241" t="s">
        <v>186</v>
      </c>
      <c r="K173" s="295" t="s">
        <v>33</v>
      </c>
      <c r="L173" s="285" t="s">
        <v>33</v>
      </c>
      <c r="M173" s="93">
        <f>33</f>
        <v>33</v>
      </c>
      <c r="N173"/>
    </row>
    <row r="174" spans="2:14" s="95" customFormat="1">
      <c r="B174" s="92" t="s">
        <v>242</v>
      </c>
      <c r="C174" s="92" t="s">
        <v>97</v>
      </c>
      <c r="D174" s="294" t="s">
        <v>33</v>
      </c>
      <c r="E174" s="294" t="s">
        <v>33</v>
      </c>
      <c r="F174" s="26">
        <v>700</v>
      </c>
      <c r="G174" s="102" t="s">
        <v>299</v>
      </c>
      <c r="H174" s="130">
        <f>IF(G174="y",F174,0)</f>
        <v>0</v>
      </c>
      <c r="I174" s="241" t="s">
        <v>185</v>
      </c>
      <c r="J174" s="241" t="s">
        <v>186</v>
      </c>
      <c r="K174" s="295" t="s">
        <v>33</v>
      </c>
      <c r="L174" s="285" t="s">
        <v>33</v>
      </c>
      <c r="M174" s="93">
        <f>33</f>
        <v>33</v>
      </c>
      <c r="N174"/>
    </row>
    <row r="175" spans="2:14" ht="18">
      <c r="B175" s="164"/>
      <c r="C175" s="149"/>
      <c r="D175" s="297"/>
      <c r="E175" s="149"/>
      <c r="F175" s="298">
        <f>SUM(F141:F174)</f>
        <v>13145</v>
      </c>
      <c r="G175" s="128" t="s">
        <v>19</v>
      </c>
      <c r="H175" s="43">
        <f>SUM(H141:H174)</f>
        <v>0</v>
      </c>
      <c r="I175" s="148"/>
      <c r="J175" s="148"/>
      <c r="K175" s="148"/>
      <c r="L175" s="148"/>
      <c r="M175" s="299"/>
      <c r="N175"/>
    </row>
    <row r="176" spans="2:14" ht="18">
      <c r="B176" s="164"/>
      <c r="C176" s="149"/>
      <c r="D176" s="297"/>
      <c r="E176" s="149"/>
      <c r="F176" s="149"/>
      <c r="G176" s="131"/>
      <c r="H176" s="44"/>
      <c r="I176" s="148"/>
      <c r="J176" s="148"/>
      <c r="K176" s="148"/>
      <c r="L176" s="148"/>
      <c r="M176" s="299"/>
      <c r="N176"/>
    </row>
    <row r="177" spans="2:14" ht="21">
      <c r="B177" s="430" t="s">
        <v>199</v>
      </c>
      <c r="C177" s="431"/>
      <c r="D177" s="431"/>
      <c r="E177" s="431"/>
      <c r="F177" s="431"/>
      <c r="G177" s="431"/>
      <c r="H177" s="431"/>
      <c r="I177" s="431"/>
      <c r="J177" s="431"/>
      <c r="K177" s="431"/>
      <c r="L177" s="431"/>
      <c r="M177" s="432"/>
      <c r="N177"/>
    </row>
    <row r="178" spans="2:14" ht="60" customHeight="1">
      <c r="B178" s="300" t="s">
        <v>0</v>
      </c>
      <c r="C178" s="78" t="s">
        <v>20</v>
      </c>
      <c r="D178" s="274" t="s">
        <v>73</v>
      </c>
      <c r="E178" s="118" t="s">
        <v>74</v>
      </c>
      <c r="F178" s="118" t="s">
        <v>1</v>
      </c>
      <c r="G178" s="119" t="s">
        <v>31</v>
      </c>
      <c r="H178" s="45" t="s">
        <v>3</v>
      </c>
      <c r="I178" s="84" t="s">
        <v>183</v>
      </c>
      <c r="J178" s="84" t="s">
        <v>182</v>
      </c>
      <c r="K178" s="119" t="s">
        <v>29</v>
      </c>
      <c r="L178" s="119" t="s">
        <v>30</v>
      </c>
      <c r="M178" s="301" t="s">
        <v>23</v>
      </c>
      <c r="N178"/>
    </row>
    <row r="179" spans="2:14" s="95" customFormat="1">
      <c r="B179" s="136" t="s">
        <v>243</v>
      </c>
      <c r="C179" s="137" t="s">
        <v>197</v>
      </c>
      <c r="D179" s="214" t="s">
        <v>33</v>
      </c>
      <c r="E179" s="214" t="s">
        <v>33</v>
      </c>
      <c r="F179" s="26">
        <v>500</v>
      </c>
      <c r="G179" s="246" t="s">
        <v>299</v>
      </c>
      <c r="H179" s="134">
        <f t="shared" ref="H179" si="16">IF(G179="y",F179,0)</f>
        <v>0</v>
      </c>
      <c r="I179" s="242" t="s">
        <v>185</v>
      </c>
      <c r="J179" s="242" t="s">
        <v>186</v>
      </c>
      <c r="K179" s="302" t="s">
        <v>33</v>
      </c>
      <c r="L179" s="303" t="s">
        <v>33</v>
      </c>
      <c r="M179" s="135">
        <v>1261</v>
      </c>
      <c r="N179"/>
    </row>
    <row r="180" spans="2:14" s="95" customFormat="1">
      <c r="B180" s="129" t="s">
        <v>244</v>
      </c>
      <c r="C180" s="92" t="s">
        <v>197</v>
      </c>
      <c r="D180" s="294" t="s">
        <v>33</v>
      </c>
      <c r="E180" s="294" t="s">
        <v>33</v>
      </c>
      <c r="F180" s="26">
        <v>1500</v>
      </c>
      <c r="G180" s="246" t="s">
        <v>299</v>
      </c>
      <c r="H180" s="130">
        <f t="shared" ref="H180" si="17">IF(G180="y",F180,0)</f>
        <v>0</v>
      </c>
      <c r="I180" s="242" t="s">
        <v>185</v>
      </c>
      <c r="J180" s="242" t="s">
        <v>186</v>
      </c>
      <c r="K180" s="295" t="s">
        <v>33</v>
      </c>
      <c r="L180" s="285" t="s">
        <v>33</v>
      </c>
      <c r="M180" s="93">
        <v>1261</v>
      </c>
      <c r="N180"/>
    </row>
    <row r="181" spans="2:14" s="95" customFormat="1">
      <c r="B181" s="136" t="s">
        <v>245</v>
      </c>
      <c r="C181" s="137" t="s">
        <v>198</v>
      </c>
      <c r="D181" s="214" t="s">
        <v>33</v>
      </c>
      <c r="E181" s="214" t="s">
        <v>33</v>
      </c>
      <c r="F181" s="26">
        <v>150</v>
      </c>
      <c r="G181" s="246" t="s">
        <v>299</v>
      </c>
      <c r="H181" s="134">
        <f>IF(G181="y",F181,0)</f>
        <v>0</v>
      </c>
      <c r="I181" s="242" t="s">
        <v>185</v>
      </c>
      <c r="J181" s="242" t="s">
        <v>186</v>
      </c>
      <c r="K181" s="302" t="s">
        <v>33</v>
      </c>
      <c r="L181" s="303" t="s">
        <v>33</v>
      </c>
      <c r="M181" s="135">
        <v>1262</v>
      </c>
      <c r="N181"/>
    </row>
    <row r="182" spans="2:14" s="95" customFormat="1">
      <c r="B182" s="129" t="s">
        <v>246</v>
      </c>
      <c r="C182" s="92" t="s">
        <v>198</v>
      </c>
      <c r="D182" s="294" t="s">
        <v>33</v>
      </c>
      <c r="E182" s="294" t="s">
        <v>33</v>
      </c>
      <c r="F182" s="26">
        <v>875</v>
      </c>
      <c r="G182" s="246" t="s">
        <v>299</v>
      </c>
      <c r="H182" s="130">
        <f>IF(G182="y",F182,0)</f>
        <v>0</v>
      </c>
      <c r="I182" s="242" t="s">
        <v>185</v>
      </c>
      <c r="J182" s="242" t="s">
        <v>186</v>
      </c>
      <c r="K182" s="295" t="s">
        <v>33</v>
      </c>
      <c r="L182" s="285" t="s">
        <v>33</v>
      </c>
      <c r="M182" s="93">
        <v>1262</v>
      </c>
      <c r="N182"/>
    </row>
    <row r="183" spans="2:14" s="95" customFormat="1">
      <c r="B183" s="136" t="s">
        <v>247</v>
      </c>
      <c r="C183" s="137" t="s">
        <v>97</v>
      </c>
      <c r="D183" s="214" t="s">
        <v>33</v>
      </c>
      <c r="E183" s="214" t="s">
        <v>33</v>
      </c>
      <c r="F183" s="26">
        <v>630</v>
      </c>
      <c r="G183" s="246" t="s">
        <v>299</v>
      </c>
      <c r="H183" s="134">
        <f>IF(G183="y",F183,0)</f>
        <v>0</v>
      </c>
      <c r="I183" s="244" t="s">
        <v>185</v>
      </c>
      <c r="J183" s="244" t="s">
        <v>186</v>
      </c>
      <c r="K183" s="304" t="s">
        <v>33</v>
      </c>
      <c r="L183" s="305" t="s">
        <v>33</v>
      </c>
      <c r="M183" s="135">
        <v>1263</v>
      </c>
      <c r="N183"/>
    </row>
    <row r="184" spans="2:14" s="95" customFormat="1">
      <c r="B184" s="129" t="s">
        <v>248</v>
      </c>
      <c r="C184" s="92" t="s">
        <v>97</v>
      </c>
      <c r="D184" s="294" t="s">
        <v>33</v>
      </c>
      <c r="E184" s="294" t="s">
        <v>33</v>
      </c>
      <c r="F184" s="26">
        <v>495</v>
      </c>
      <c r="G184" s="246" t="s">
        <v>299</v>
      </c>
      <c r="H184" s="130">
        <f>IF(G184="y",F184,0)</f>
        <v>0</v>
      </c>
      <c r="I184" s="244" t="s">
        <v>185</v>
      </c>
      <c r="J184" s="244" t="s">
        <v>186</v>
      </c>
      <c r="K184" s="329" t="s">
        <v>33</v>
      </c>
      <c r="L184" s="330" t="s">
        <v>33</v>
      </c>
      <c r="M184" s="93">
        <v>1263</v>
      </c>
      <c r="N184"/>
    </row>
    <row r="185" spans="2:14" ht="18">
      <c r="B185" s="164"/>
      <c r="C185" s="149"/>
      <c r="D185" s="297"/>
      <c r="E185" s="149"/>
      <c r="F185" s="149"/>
      <c r="G185" s="128" t="s">
        <v>19</v>
      </c>
      <c r="H185" s="43">
        <f>SUM(H179:H184)</f>
        <v>0</v>
      </c>
      <c r="I185" s="148"/>
      <c r="J185" s="148"/>
      <c r="K185" s="148"/>
      <c r="L185" s="148"/>
      <c r="M185" s="299"/>
      <c r="N185"/>
    </row>
    <row r="186" spans="2:14" ht="18.95" customHeight="1">
      <c r="B186" s="42"/>
      <c r="F186" s="25"/>
      <c r="G186" s="131"/>
      <c r="H186" s="44"/>
      <c r="M186" s="111"/>
      <c r="N186"/>
    </row>
    <row r="187" spans="2:14" ht="21">
      <c r="B187" s="425" t="s">
        <v>67</v>
      </c>
      <c r="C187" s="425"/>
      <c r="D187" s="425"/>
      <c r="E187" s="425"/>
      <c r="F187" s="425"/>
      <c r="G187" s="425"/>
      <c r="H187" s="425"/>
      <c r="I187" s="425"/>
      <c r="J187" s="425"/>
      <c r="K187" s="425"/>
      <c r="L187" s="425"/>
      <c r="M187" s="425"/>
      <c r="N187"/>
    </row>
    <row r="188" spans="2:14" ht="60" customHeight="1">
      <c r="B188" s="77" t="s">
        <v>0</v>
      </c>
      <c r="C188" s="78" t="s">
        <v>20</v>
      </c>
      <c r="D188" s="79" t="s">
        <v>25</v>
      </c>
      <c r="E188" s="78" t="s">
        <v>68</v>
      </c>
      <c r="F188" s="83" t="s">
        <v>53</v>
      </c>
      <c r="G188" s="119" t="s">
        <v>31</v>
      </c>
      <c r="H188" s="46" t="s">
        <v>3</v>
      </c>
      <c r="I188" s="84" t="s">
        <v>183</v>
      </c>
      <c r="J188" s="84" t="s">
        <v>182</v>
      </c>
      <c r="K188" s="119" t="s">
        <v>29</v>
      </c>
      <c r="L188" s="119" t="s">
        <v>30</v>
      </c>
      <c r="M188" s="118" t="s">
        <v>23</v>
      </c>
      <c r="N188"/>
    </row>
    <row r="189" spans="2:14">
      <c r="B189" s="104" t="s">
        <v>69</v>
      </c>
      <c r="C189" s="94" t="s">
        <v>2</v>
      </c>
      <c r="D189" s="89" t="s">
        <v>47</v>
      </c>
      <c r="E189" s="24"/>
      <c r="F189" s="29">
        <v>1800</v>
      </c>
      <c r="G189" s="102" t="s">
        <v>299</v>
      </c>
      <c r="H189" s="76">
        <f t="shared" ref="H189:H191" si="18">IF(G189="y",F189,0)</f>
        <v>0</v>
      </c>
      <c r="I189" s="244" t="s">
        <v>185</v>
      </c>
      <c r="J189" s="244" t="s">
        <v>186</v>
      </c>
      <c r="K189" s="165" t="s">
        <v>33</v>
      </c>
      <c r="L189" s="163" t="s">
        <v>33</v>
      </c>
      <c r="M189" s="90">
        <v>1246</v>
      </c>
      <c r="N189"/>
    </row>
    <row r="190" spans="2:14">
      <c r="B190" s="104" t="s">
        <v>174</v>
      </c>
      <c r="C190" s="94" t="s">
        <v>39</v>
      </c>
      <c r="D190" s="89" t="s">
        <v>47</v>
      </c>
      <c r="E190" s="24"/>
      <c r="F190" s="30" t="s">
        <v>33</v>
      </c>
      <c r="G190" s="102" t="s">
        <v>299</v>
      </c>
      <c r="H190" s="76">
        <f t="shared" si="18"/>
        <v>0</v>
      </c>
      <c r="I190" s="244" t="s">
        <v>185</v>
      </c>
      <c r="J190" s="244" t="s">
        <v>186</v>
      </c>
      <c r="K190" s="165" t="s">
        <v>33</v>
      </c>
      <c r="L190" s="163" t="s">
        <v>33</v>
      </c>
      <c r="M190" s="90">
        <v>1264</v>
      </c>
      <c r="N190"/>
    </row>
    <row r="191" spans="2:14">
      <c r="B191" s="92" t="s">
        <v>115</v>
      </c>
      <c r="C191" s="94" t="s">
        <v>114</v>
      </c>
      <c r="D191" s="89" t="s">
        <v>70</v>
      </c>
      <c r="E191" s="24"/>
      <c r="F191" s="30" t="s">
        <v>33</v>
      </c>
      <c r="G191" s="102" t="s">
        <v>299</v>
      </c>
      <c r="H191" s="76">
        <f t="shared" si="18"/>
        <v>0</v>
      </c>
      <c r="I191" s="244" t="s">
        <v>185</v>
      </c>
      <c r="J191" s="244" t="s">
        <v>186</v>
      </c>
      <c r="K191" s="165" t="s">
        <v>33</v>
      </c>
      <c r="L191" s="163" t="s">
        <v>33</v>
      </c>
      <c r="M191" s="90">
        <v>1265</v>
      </c>
      <c r="N191"/>
    </row>
    <row r="192" spans="2:14">
      <c r="B192" s="92" t="s">
        <v>300</v>
      </c>
      <c r="C192" s="94" t="s">
        <v>132</v>
      </c>
      <c r="D192" s="89" t="s">
        <v>70</v>
      </c>
      <c r="E192" s="24"/>
      <c r="F192" s="30">
        <v>11250</v>
      </c>
      <c r="G192" s="102" t="s">
        <v>299</v>
      </c>
      <c r="H192" s="76">
        <f>IF(G192="y",F192,0)</f>
        <v>0</v>
      </c>
      <c r="I192" s="244" t="s">
        <v>185</v>
      </c>
      <c r="J192" s="244" t="s">
        <v>186</v>
      </c>
      <c r="K192" s="165" t="s">
        <v>33</v>
      </c>
      <c r="L192" s="163" t="s">
        <v>33</v>
      </c>
      <c r="M192" s="90">
        <v>1025</v>
      </c>
      <c r="N192"/>
    </row>
    <row r="193" spans="1:14">
      <c r="B193" s="92" t="s">
        <v>167</v>
      </c>
      <c r="C193" s="94" t="s">
        <v>132</v>
      </c>
      <c r="D193" s="89" t="s">
        <v>70</v>
      </c>
      <c r="E193" s="24"/>
      <c r="F193" s="30">
        <v>15000</v>
      </c>
      <c r="G193" s="102" t="s">
        <v>299</v>
      </c>
      <c r="H193" s="76">
        <f t="shared" ref="H193" si="19">IF(G193="y",F193,0)</f>
        <v>0</v>
      </c>
      <c r="I193" s="244" t="s">
        <v>185</v>
      </c>
      <c r="J193" s="244" t="s">
        <v>186</v>
      </c>
      <c r="K193" s="165" t="s">
        <v>33</v>
      </c>
      <c r="L193" s="163" t="s">
        <v>33</v>
      </c>
      <c r="M193" s="90">
        <v>1026</v>
      </c>
      <c r="N193"/>
    </row>
    <row r="194" spans="1:14" ht="18.95" customHeight="1">
      <c r="B194" s="126"/>
      <c r="F194" s="25"/>
      <c r="G194" s="128" t="s">
        <v>19</v>
      </c>
      <c r="H194" s="43">
        <f>SUM(H189:H193)</f>
        <v>0</v>
      </c>
      <c r="N194"/>
    </row>
    <row r="195" spans="1:14" ht="18">
      <c r="B195" s="42"/>
      <c r="F195" s="25"/>
      <c r="G195" s="131"/>
      <c r="H195" s="44"/>
      <c r="N195"/>
    </row>
    <row r="196" spans="1:14" ht="21">
      <c r="B196" s="425" t="s">
        <v>84</v>
      </c>
      <c r="C196" s="425"/>
      <c r="D196" s="425"/>
      <c r="E196" s="425"/>
      <c r="F196" s="425"/>
      <c r="G196" s="425"/>
      <c r="H196" s="425"/>
      <c r="I196" s="425"/>
      <c r="J196" s="425"/>
      <c r="K196" s="425"/>
      <c r="L196" s="425"/>
      <c r="M196" s="425"/>
      <c r="N196"/>
    </row>
    <row r="197" spans="1:14" s="95" customFormat="1" ht="60" customHeight="1">
      <c r="B197" s="77" t="s">
        <v>82</v>
      </c>
      <c r="C197" s="151" t="s">
        <v>20</v>
      </c>
      <c r="D197" s="306" t="s">
        <v>26</v>
      </c>
      <c r="E197" s="151" t="s">
        <v>68</v>
      </c>
      <c r="F197" s="151" t="s">
        <v>1</v>
      </c>
      <c r="G197" s="150" t="s">
        <v>4</v>
      </c>
      <c r="H197" s="47" t="s">
        <v>3</v>
      </c>
      <c r="I197" s="84" t="s">
        <v>183</v>
      </c>
      <c r="J197" s="84" t="s">
        <v>182</v>
      </c>
      <c r="K197" s="150" t="s">
        <v>29</v>
      </c>
      <c r="L197" s="150" t="s">
        <v>30</v>
      </c>
      <c r="M197" s="151" t="s">
        <v>23</v>
      </c>
      <c r="N197"/>
    </row>
    <row r="198" spans="1:14" s="95" customFormat="1">
      <c r="A198" s="382"/>
      <c r="B198" t="s">
        <v>275</v>
      </c>
      <c r="C198" s="310" t="s">
        <v>83</v>
      </c>
      <c r="D198" s="294">
        <v>46054</v>
      </c>
      <c r="E198" s="310"/>
      <c r="F198" s="29">
        <v>2000</v>
      </c>
      <c r="G198" s="102" t="s">
        <v>299</v>
      </c>
      <c r="H198" s="74">
        <f>IF(G198="y",F198,0)</f>
        <v>0</v>
      </c>
      <c r="I198" s="244" t="s">
        <v>185</v>
      </c>
      <c r="J198" s="244" t="s">
        <v>186</v>
      </c>
      <c r="K198" s="339">
        <v>46054</v>
      </c>
      <c r="L198" s="339">
        <v>46054</v>
      </c>
      <c r="M198" s="93">
        <v>1200</v>
      </c>
      <c r="N198"/>
    </row>
    <row r="199" spans="1:14" s="95" customFormat="1">
      <c r="A199" s="382"/>
      <c r="B199" t="s">
        <v>118</v>
      </c>
      <c r="C199" s="307" t="s">
        <v>81</v>
      </c>
      <c r="D199" s="308">
        <v>46170</v>
      </c>
      <c r="E199" s="307"/>
      <c r="F199" s="29">
        <v>450</v>
      </c>
      <c r="G199" s="102" t="s">
        <v>299</v>
      </c>
      <c r="H199" s="74">
        <f>IF(G199="y",F199,0)</f>
        <v>0</v>
      </c>
      <c r="I199" s="244" t="s">
        <v>185</v>
      </c>
      <c r="J199" s="244" t="s">
        <v>186</v>
      </c>
      <c r="K199" s="341">
        <v>46170</v>
      </c>
      <c r="L199" s="341">
        <v>46170</v>
      </c>
      <c r="M199" s="309">
        <v>1149</v>
      </c>
      <c r="N199"/>
    </row>
    <row r="200" spans="1:14" s="95" customFormat="1">
      <c r="A200" s="382"/>
      <c r="B200" t="s">
        <v>118</v>
      </c>
      <c r="C200" s="307" t="s">
        <v>80</v>
      </c>
      <c r="D200" s="308">
        <v>46169</v>
      </c>
      <c r="E200" s="307"/>
      <c r="F200" s="29">
        <v>450</v>
      </c>
      <c r="G200" s="102" t="s">
        <v>299</v>
      </c>
      <c r="H200" s="73">
        <f t="shared" ref="H200:H211" si="20">IF(G200="y",F200,0)</f>
        <v>0</v>
      </c>
      <c r="I200" s="244" t="s">
        <v>185</v>
      </c>
      <c r="J200" s="244" t="s">
        <v>186</v>
      </c>
      <c r="K200" s="341">
        <v>46169</v>
      </c>
      <c r="L200" s="341">
        <v>46169</v>
      </c>
      <c r="M200" s="309">
        <v>1150</v>
      </c>
      <c r="N200"/>
    </row>
    <row r="201" spans="1:14" s="95" customFormat="1">
      <c r="A201" s="382"/>
      <c r="B201" t="s">
        <v>166</v>
      </c>
      <c r="C201" s="92" t="s">
        <v>32</v>
      </c>
      <c r="D201" s="294">
        <v>46176</v>
      </c>
      <c r="E201" s="92"/>
      <c r="F201" s="12">
        <v>250</v>
      </c>
      <c r="G201" s="102" t="s">
        <v>299</v>
      </c>
      <c r="H201" s="73">
        <f t="shared" si="20"/>
        <v>0</v>
      </c>
      <c r="I201" s="244" t="s">
        <v>185</v>
      </c>
      <c r="J201" s="244" t="s">
        <v>186</v>
      </c>
      <c r="K201" s="339">
        <v>46176</v>
      </c>
      <c r="L201" s="339">
        <v>46176</v>
      </c>
      <c r="M201" s="93">
        <v>1152</v>
      </c>
      <c r="N201"/>
    </row>
    <row r="202" spans="1:14" s="95" customFormat="1">
      <c r="A202" s="382"/>
      <c r="B202" t="s">
        <v>133</v>
      </c>
      <c r="C202" s="92" t="s">
        <v>32</v>
      </c>
      <c r="D202" s="294">
        <v>46176</v>
      </c>
      <c r="E202" s="92"/>
      <c r="F202" s="12">
        <v>350</v>
      </c>
      <c r="G202" s="102" t="s">
        <v>299</v>
      </c>
      <c r="H202" s="191">
        <f t="shared" si="20"/>
        <v>0</v>
      </c>
      <c r="I202" s="244" t="s">
        <v>185</v>
      </c>
      <c r="J202" s="244" t="s">
        <v>186</v>
      </c>
      <c r="K202" s="339">
        <v>46176</v>
      </c>
      <c r="L202" s="339">
        <v>46176</v>
      </c>
      <c r="M202" s="93">
        <v>1152</v>
      </c>
      <c r="N202"/>
    </row>
    <row r="203" spans="1:14" s="95" customFormat="1">
      <c r="A203" s="382"/>
      <c r="B203" t="s">
        <v>134</v>
      </c>
      <c r="C203" s="92" t="s">
        <v>32</v>
      </c>
      <c r="D203" s="294">
        <v>46176</v>
      </c>
      <c r="E203" s="92"/>
      <c r="F203" s="12">
        <v>450</v>
      </c>
      <c r="G203" s="102" t="s">
        <v>299</v>
      </c>
      <c r="H203" s="191">
        <f t="shared" si="20"/>
        <v>0</v>
      </c>
      <c r="I203" s="244" t="s">
        <v>185</v>
      </c>
      <c r="J203" s="244" t="s">
        <v>186</v>
      </c>
      <c r="K203" s="339">
        <v>46176</v>
      </c>
      <c r="L203" s="339">
        <v>46176</v>
      </c>
      <c r="M203" s="93">
        <v>1152</v>
      </c>
      <c r="N203"/>
    </row>
    <row r="204" spans="1:14" s="95" customFormat="1">
      <c r="A204" s="382"/>
      <c r="B204" t="s">
        <v>118</v>
      </c>
      <c r="C204" s="307" t="s">
        <v>78</v>
      </c>
      <c r="D204" s="294">
        <v>46197</v>
      </c>
      <c r="E204" s="310"/>
      <c r="F204" s="12">
        <v>750</v>
      </c>
      <c r="G204" s="102" t="s">
        <v>299</v>
      </c>
      <c r="H204" s="191">
        <f t="shared" ref="H204:H209" si="21">IF(G204="y",F204,0)</f>
        <v>0</v>
      </c>
      <c r="I204" s="244" t="s">
        <v>185</v>
      </c>
      <c r="J204" s="244" t="s">
        <v>186</v>
      </c>
      <c r="K204" s="339">
        <v>46197</v>
      </c>
      <c r="L204" s="339">
        <v>46197</v>
      </c>
      <c r="M204" s="93">
        <v>1206</v>
      </c>
      <c r="N204"/>
    </row>
    <row r="205" spans="1:14" s="95" customFormat="1">
      <c r="A205" s="382"/>
      <c r="B205" t="s">
        <v>288</v>
      </c>
      <c r="C205" s="310" t="s">
        <v>83</v>
      </c>
      <c r="D205" s="294" t="s">
        <v>285</v>
      </c>
      <c r="E205" s="310"/>
      <c r="F205" s="12">
        <v>5000</v>
      </c>
      <c r="G205" s="102" t="s">
        <v>299</v>
      </c>
      <c r="H205" s="74">
        <f t="shared" si="21"/>
        <v>0</v>
      </c>
      <c r="I205" s="244" t="s">
        <v>185</v>
      </c>
      <c r="J205" s="244" t="s">
        <v>186</v>
      </c>
      <c r="K205" s="339" t="s">
        <v>285</v>
      </c>
      <c r="L205" s="339" t="s">
        <v>285</v>
      </c>
      <c r="M205" s="93">
        <v>1203</v>
      </c>
      <c r="N205"/>
    </row>
    <row r="206" spans="1:14" s="95" customFormat="1">
      <c r="A206" s="382"/>
      <c r="B206" t="s">
        <v>276</v>
      </c>
      <c r="C206" s="310" t="s">
        <v>83</v>
      </c>
      <c r="D206" s="294">
        <v>46213</v>
      </c>
      <c r="E206" s="310"/>
      <c r="F206" s="29">
        <v>2000</v>
      </c>
      <c r="G206" s="102" t="s">
        <v>299</v>
      </c>
      <c r="H206" s="74">
        <f t="shared" si="21"/>
        <v>0</v>
      </c>
      <c r="I206" s="244" t="s">
        <v>185</v>
      </c>
      <c r="J206" s="244" t="s">
        <v>186</v>
      </c>
      <c r="K206" s="339">
        <v>46213</v>
      </c>
      <c r="L206" s="339">
        <v>46213</v>
      </c>
      <c r="M206" s="93">
        <v>1201</v>
      </c>
      <c r="N206"/>
    </row>
    <row r="207" spans="1:14" s="95" customFormat="1">
      <c r="A207" s="382"/>
      <c r="B207" t="s">
        <v>273</v>
      </c>
      <c r="C207" s="92" t="s">
        <v>274</v>
      </c>
      <c r="D207" s="294" t="s">
        <v>307</v>
      </c>
      <c r="E207" s="310"/>
      <c r="F207" s="29">
        <v>6000</v>
      </c>
      <c r="G207" s="102" t="s">
        <v>299</v>
      </c>
      <c r="H207" s="74">
        <f t="shared" si="21"/>
        <v>0</v>
      </c>
      <c r="I207" s="244" t="s">
        <v>185</v>
      </c>
      <c r="J207" s="244" t="s">
        <v>186</v>
      </c>
      <c r="K207" s="339">
        <v>46246</v>
      </c>
      <c r="L207" s="339">
        <v>46248</v>
      </c>
      <c r="M207" s="93">
        <v>1196</v>
      </c>
      <c r="N207"/>
    </row>
    <row r="208" spans="1:14" s="95" customFormat="1">
      <c r="A208" s="382"/>
      <c r="B208" t="s">
        <v>289</v>
      </c>
      <c r="C208" s="310" t="s">
        <v>83</v>
      </c>
      <c r="D208" s="294" t="s">
        <v>284</v>
      </c>
      <c r="E208" s="310"/>
      <c r="F208" s="29">
        <v>5000</v>
      </c>
      <c r="G208" s="102" t="s">
        <v>299</v>
      </c>
      <c r="H208" s="74">
        <f t="shared" si="21"/>
        <v>0</v>
      </c>
      <c r="I208" s="244" t="s">
        <v>185</v>
      </c>
      <c r="J208" s="244" t="s">
        <v>186</v>
      </c>
      <c r="K208" s="339" t="s">
        <v>284</v>
      </c>
      <c r="L208" s="339" t="s">
        <v>284</v>
      </c>
      <c r="M208" s="93">
        <v>1204</v>
      </c>
      <c r="N208"/>
    </row>
    <row r="209" spans="1:14" s="95" customFormat="1">
      <c r="A209" s="382"/>
      <c r="B209" t="s">
        <v>277</v>
      </c>
      <c r="C209" s="310" t="s">
        <v>83</v>
      </c>
      <c r="D209" s="294" t="s">
        <v>278</v>
      </c>
      <c r="E209" s="310"/>
      <c r="F209" s="29">
        <v>2000</v>
      </c>
      <c r="G209" s="102" t="s">
        <v>299</v>
      </c>
      <c r="H209" s="74">
        <f t="shared" si="21"/>
        <v>0</v>
      </c>
      <c r="I209" s="244" t="s">
        <v>185</v>
      </c>
      <c r="J209" s="244" t="s">
        <v>186</v>
      </c>
      <c r="K209" s="339" t="s">
        <v>278</v>
      </c>
      <c r="L209" s="339" t="s">
        <v>278</v>
      </c>
      <c r="M209" s="93">
        <v>1202</v>
      </c>
      <c r="N209"/>
    </row>
    <row r="210" spans="1:14" s="95" customFormat="1">
      <c r="A210" s="382"/>
      <c r="B210" t="s">
        <v>118</v>
      </c>
      <c r="C210" s="92" t="s">
        <v>127</v>
      </c>
      <c r="D210" s="294">
        <v>46248</v>
      </c>
      <c r="E210" s="310"/>
      <c r="F210" s="12">
        <v>250</v>
      </c>
      <c r="G210" s="102" t="s">
        <v>299</v>
      </c>
      <c r="H210" s="191">
        <f t="shared" ref="H210" si="22">IF(G210="y",F210,0)</f>
        <v>0</v>
      </c>
      <c r="I210" s="244" t="s">
        <v>185</v>
      </c>
      <c r="J210" s="244" t="s">
        <v>186</v>
      </c>
      <c r="K210" s="339">
        <v>46248</v>
      </c>
      <c r="L210" s="339">
        <v>46248</v>
      </c>
      <c r="M210" s="93">
        <v>1161</v>
      </c>
      <c r="N210"/>
    </row>
    <row r="211" spans="1:14" s="95" customFormat="1">
      <c r="A211" s="382"/>
      <c r="B211" t="s">
        <v>176</v>
      </c>
      <c r="C211" s="92" t="s">
        <v>80</v>
      </c>
      <c r="D211" s="294" t="s">
        <v>272</v>
      </c>
      <c r="E211" s="92"/>
      <c r="F211" s="12">
        <v>700</v>
      </c>
      <c r="G211" s="102" t="s">
        <v>299</v>
      </c>
      <c r="H211" s="191">
        <f t="shared" si="20"/>
        <v>0</v>
      </c>
      <c r="I211" s="244" t="s">
        <v>185</v>
      </c>
      <c r="J211" s="244" t="s">
        <v>186</v>
      </c>
      <c r="K211" s="345" t="s">
        <v>272</v>
      </c>
      <c r="L211" s="345" t="s">
        <v>272</v>
      </c>
      <c r="M211" s="93">
        <v>1168</v>
      </c>
      <c r="N211"/>
    </row>
    <row r="212" spans="1:14" s="95" customFormat="1">
      <c r="A212" s="382"/>
      <c r="B212" t="s">
        <v>177</v>
      </c>
      <c r="C212" s="92" t="s">
        <v>80</v>
      </c>
      <c r="D212" s="294" t="s">
        <v>272</v>
      </c>
      <c r="E212" s="310"/>
      <c r="F212" s="12">
        <v>800</v>
      </c>
      <c r="G212" s="102" t="s">
        <v>299</v>
      </c>
      <c r="H212" s="191">
        <f t="shared" ref="H212:H213" si="23">IF(G212="y",F212,0)</f>
        <v>0</v>
      </c>
      <c r="I212" s="244" t="s">
        <v>185</v>
      </c>
      <c r="J212" s="244" t="s">
        <v>186</v>
      </c>
      <c r="K212" s="345" t="s">
        <v>272</v>
      </c>
      <c r="L212" s="345" t="s">
        <v>272</v>
      </c>
      <c r="M212" s="93">
        <v>1168</v>
      </c>
      <c r="N212"/>
    </row>
    <row r="213" spans="1:14" s="95" customFormat="1">
      <c r="A213" s="382"/>
      <c r="B213" t="s">
        <v>178</v>
      </c>
      <c r="C213" s="92" t="s">
        <v>80</v>
      </c>
      <c r="D213" s="294" t="s">
        <v>272</v>
      </c>
      <c r="E213" s="92"/>
      <c r="F213" s="12">
        <v>1000</v>
      </c>
      <c r="G213" s="102" t="s">
        <v>299</v>
      </c>
      <c r="H213" s="191">
        <f t="shared" si="23"/>
        <v>0</v>
      </c>
      <c r="I213" s="244" t="s">
        <v>185</v>
      </c>
      <c r="J213" s="244" t="s">
        <v>186</v>
      </c>
      <c r="K213" s="345" t="s">
        <v>272</v>
      </c>
      <c r="L213" s="345" t="s">
        <v>272</v>
      </c>
      <c r="M213" s="93">
        <v>1168</v>
      </c>
      <c r="N213"/>
    </row>
    <row r="214" spans="1:14" s="95" customFormat="1">
      <c r="A214" s="382"/>
      <c r="B214" t="s">
        <v>118</v>
      </c>
      <c r="C214" s="310" t="s">
        <v>83</v>
      </c>
      <c r="D214" s="294">
        <v>46283</v>
      </c>
      <c r="E214" s="310"/>
      <c r="F214" s="29">
        <v>1000</v>
      </c>
      <c r="G214" s="102" t="s">
        <v>299</v>
      </c>
      <c r="H214" s="74">
        <f t="shared" ref="H214" si="24">IF(G214="y",F214,0)</f>
        <v>0</v>
      </c>
      <c r="I214" s="244" t="s">
        <v>185</v>
      </c>
      <c r="J214" s="244" t="s">
        <v>186</v>
      </c>
      <c r="K214" s="339">
        <v>46283</v>
      </c>
      <c r="L214" s="339">
        <v>46283</v>
      </c>
      <c r="M214" s="93">
        <v>1183</v>
      </c>
      <c r="N214"/>
    </row>
    <row r="215" spans="1:14" s="95" customFormat="1">
      <c r="A215" s="382"/>
      <c r="B215" t="s">
        <v>287</v>
      </c>
      <c r="C215" s="307" t="s">
        <v>78</v>
      </c>
      <c r="D215" s="115" t="s">
        <v>286</v>
      </c>
      <c r="E215" s="310"/>
      <c r="F215" s="29">
        <v>350</v>
      </c>
      <c r="G215" s="102" t="s">
        <v>299</v>
      </c>
      <c r="H215" s="74">
        <f>IF(G215="y",F215,0)</f>
        <v>0</v>
      </c>
      <c r="I215" s="244" t="s">
        <v>185</v>
      </c>
      <c r="J215" s="244" t="s">
        <v>186</v>
      </c>
      <c r="K215" s="340" t="s">
        <v>286</v>
      </c>
      <c r="L215" s="340" t="s">
        <v>286</v>
      </c>
      <c r="M215" s="93">
        <v>1210</v>
      </c>
      <c r="N215"/>
    </row>
    <row r="216" spans="1:14">
      <c r="A216" s="383"/>
      <c r="B216" s="126"/>
      <c r="G216" s="128" t="s">
        <v>19</v>
      </c>
      <c r="H216" s="331">
        <f>SUM(H198:H215)</f>
        <v>0</v>
      </c>
      <c r="N216"/>
    </row>
    <row r="217" spans="1:14" ht="18">
      <c r="A217" s="383"/>
      <c r="B217" s="311"/>
      <c r="F217" s="131"/>
      <c r="G217" s="48"/>
      <c r="N217"/>
    </row>
    <row r="218" spans="1:14" ht="21">
      <c r="A218" s="383"/>
      <c r="B218" s="425" t="s">
        <v>85</v>
      </c>
      <c r="C218" s="425"/>
      <c r="D218" s="425"/>
      <c r="E218" s="425"/>
      <c r="F218" s="425"/>
      <c r="G218" s="425"/>
      <c r="H218" s="425"/>
      <c r="I218" s="425"/>
      <c r="J218" s="425"/>
      <c r="K218" s="425"/>
      <c r="L218" s="425"/>
      <c r="M218" s="425"/>
      <c r="N218"/>
    </row>
    <row r="219" spans="1:14" s="95" customFormat="1" ht="60" customHeight="1">
      <c r="A219" s="382"/>
      <c r="B219" s="77" t="s">
        <v>82</v>
      </c>
      <c r="C219" s="151" t="s">
        <v>20</v>
      </c>
      <c r="D219" s="306" t="s">
        <v>26</v>
      </c>
      <c r="E219" s="151" t="s">
        <v>68</v>
      </c>
      <c r="F219" s="151" t="s">
        <v>1</v>
      </c>
      <c r="G219" s="150" t="s">
        <v>4</v>
      </c>
      <c r="H219" s="47" t="s">
        <v>3</v>
      </c>
      <c r="I219" s="84" t="s">
        <v>183</v>
      </c>
      <c r="J219" s="84" t="s">
        <v>182</v>
      </c>
      <c r="K219" s="150" t="s">
        <v>29</v>
      </c>
      <c r="L219" s="150" t="s">
        <v>30</v>
      </c>
      <c r="M219" s="151" t="s">
        <v>23</v>
      </c>
      <c r="N219"/>
    </row>
    <row r="220" spans="1:14" s="95" customFormat="1">
      <c r="A220" s="382"/>
      <c r="B220" t="s">
        <v>118</v>
      </c>
      <c r="C220" s="95" t="s">
        <v>128</v>
      </c>
      <c r="D220" s="312" t="s">
        <v>290</v>
      </c>
      <c r="F220" s="29">
        <v>350</v>
      </c>
      <c r="G220" s="102" t="s">
        <v>299</v>
      </c>
      <c r="H220" s="75">
        <f t="shared" ref="H220:H225" si="25">IF(G220="y",F220,0)</f>
        <v>0</v>
      </c>
      <c r="I220" s="244" t="s">
        <v>185</v>
      </c>
      <c r="J220" s="244" t="s">
        <v>186</v>
      </c>
      <c r="K220" s="340" t="s">
        <v>290</v>
      </c>
      <c r="L220" s="340" t="s">
        <v>290</v>
      </c>
      <c r="M220" s="111">
        <v>1179</v>
      </c>
      <c r="N220"/>
    </row>
    <row r="221" spans="1:14" s="95" customFormat="1">
      <c r="A221" s="382"/>
      <c r="B221" t="s">
        <v>279</v>
      </c>
      <c r="C221" s="95" t="s">
        <v>125</v>
      </c>
      <c r="D221" s="294">
        <v>46143</v>
      </c>
      <c r="F221" s="29">
        <v>1000</v>
      </c>
      <c r="G221" s="102" t="s">
        <v>299</v>
      </c>
      <c r="H221" s="67">
        <f t="shared" si="25"/>
        <v>0</v>
      </c>
      <c r="I221" s="244" t="s">
        <v>185</v>
      </c>
      <c r="J221" s="244" t="s">
        <v>186</v>
      </c>
      <c r="K221" s="339">
        <v>46143</v>
      </c>
      <c r="L221" s="339">
        <v>46295</v>
      </c>
      <c r="M221" s="309">
        <v>1172</v>
      </c>
      <c r="N221"/>
    </row>
    <row r="222" spans="1:14" s="95" customFormat="1">
      <c r="A222" s="382"/>
      <c r="B222" t="s">
        <v>279</v>
      </c>
      <c r="C222" s="95" t="s">
        <v>125</v>
      </c>
      <c r="D222" s="294">
        <v>46143</v>
      </c>
      <c r="F222" s="29">
        <v>4000</v>
      </c>
      <c r="G222" s="102" t="s">
        <v>299</v>
      </c>
      <c r="H222" s="67">
        <f t="shared" si="25"/>
        <v>0</v>
      </c>
      <c r="I222" s="244" t="s">
        <v>185</v>
      </c>
      <c r="J222" s="244" t="s">
        <v>186</v>
      </c>
      <c r="K222" s="339">
        <v>46143</v>
      </c>
      <c r="L222" s="339">
        <v>46295</v>
      </c>
      <c r="M222" s="309">
        <v>1172</v>
      </c>
      <c r="N222"/>
    </row>
    <row r="223" spans="1:14" s="95" customFormat="1">
      <c r="A223" s="382"/>
      <c r="B223" t="s">
        <v>118</v>
      </c>
      <c r="C223" s="95" t="s">
        <v>121</v>
      </c>
      <c r="D223" s="308" t="s">
        <v>282</v>
      </c>
      <c r="F223" s="29">
        <v>400</v>
      </c>
      <c r="G223" s="102" t="s">
        <v>299</v>
      </c>
      <c r="H223" s="67">
        <f t="shared" si="25"/>
        <v>0</v>
      </c>
      <c r="I223" s="244" t="s">
        <v>185</v>
      </c>
      <c r="J223" s="244" t="s">
        <v>186</v>
      </c>
      <c r="K223" s="341" t="s">
        <v>282</v>
      </c>
      <c r="L223" s="341" t="s">
        <v>282</v>
      </c>
      <c r="M223" s="309">
        <v>1181</v>
      </c>
      <c r="N223"/>
    </row>
    <row r="224" spans="1:14" s="95" customFormat="1">
      <c r="A224" s="382"/>
      <c r="B224" t="s">
        <v>118</v>
      </c>
      <c r="C224" s="95" t="s">
        <v>79</v>
      </c>
      <c r="D224" s="312">
        <v>46190</v>
      </c>
      <c r="F224" s="29">
        <v>400</v>
      </c>
      <c r="G224" s="102" t="s">
        <v>299</v>
      </c>
      <c r="H224" s="75">
        <f>IF(G224="y",F224,0)</f>
        <v>0</v>
      </c>
      <c r="I224" s="244" t="s">
        <v>185</v>
      </c>
      <c r="J224" s="244" t="s">
        <v>186</v>
      </c>
      <c r="K224" s="340">
        <v>46190</v>
      </c>
      <c r="L224" s="340">
        <v>46190</v>
      </c>
      <c r="M224" s="111">
        <v>1154</v>
      </c>
      <c r="N224"/>
    </row>
    <row r="225" spans="1:14" s="95" customFormat="1">
      <c r="A225" s="382"/>
      <c r="B225" t="s">
        <v>118</v>
      </c>
      <c r="C225" s="307" t="s">
        <v>123</v>
      </c>
      <c r="D225" s="308">
        <v>46191</v>
      </c>
      <c r="F225" s="29">
        <v>400</v>
      </c>
      <c r="G225" s="102" t="s">
        <v>299</v>
      </c>
      <c r="H225" s="67">
        <f t="shared" si="25"/>
        <v>0</v>
      </c>
      <c r="I225" s="244" t="s">
        <v>185</v>
      </c>
      <c r="J225" s="244" t="s">
        <v>186</v>
      </c>
      <c r="K225" s="341">
        <v>46191</v>
      </c>
      <c r="L225" s="341">
        <v>46191</v>
      </c>
      <c r="M225" s="309">
        <v>1151</v>
      </c>
      <c r="N225"/>
    </row>
    <row r="226" spans="1:14" s="95" customFormat="1">
      <c r="A226" s="382"/>
      <c r="B226" t="s">
        <v>118</v>
      </c>
      <c r="C226" s="95" t="s">
        <v>141</v>
      </c>
      <c r="D226" s="312">
        <v>46232</v>
      </c>
      <c r="F226" s="29">
        <v>250</v>
      </c>
      <c r="G226" s="102" t="s">
        <v>299</v>
      </c>
      <c r="H226" s="67">
        <f>IF(G226="y",F226,0)</f>
        <v>0</v>
      </c>
      <c r="I226" s="244" t="s">
        <v>185</v>
      </c>
      <c r="J226" s="244" t="s">
        <v>186</v>
      </c>
      <c r="K226" s="341">
        <v>46232</v>
      </c>
      <c r="L226" s="341">
        <v>46232</v>
      </c>
      <c r="M226" s="309">
        <v>1207</v>
      </c>
      <c r="N226"/>
    </row>
    <row r="227" spans="1:14" s="95" customFormat="1">
      <c r="A227" s="382"/>
      <c r="B227" t="s">
        <v>118</v>
      </c>
      <c r="C227" s="95" t="s">
        <v>122</v>
      </c>
      <c r="D227" s="308">
        <v>46212</v>
      </c>
      <c r="F227" s="29">
        <v>200</v>
      </c>
      <c r="G227" s="102" t="s">
        <v>299</v>
      </c>
      <c r="H227" s="67">
        <f t="shared" ref="H227" si="26">IF(G227="y",F227,0)</f>
        <v>0</v>
      </c>
      <c r="I227" s="244" t="s">
        <v>185</v>
      </c>
      <c r="J227" s="244" t="s">
        <v>186</v>
      </c>
      <c r="K227" s="341">
        <v>46212</v>
      </c>
      <c r="L227" s="341">
        <v>46212</v>
      </c>
      <c r="M227" s="309">
        <v>1155</v>
      </c>
      <c r="N227"/>
    </row>
    <row r="228" spans="1:14" s="95" customFormat="1">
      <c r="A228" s="382"/>
      <c r="B228" t="s">
        <v>118</v>
      </c>
      <c r="C228" s="95" t="s">
        <v>129</v>
      </c>
      <c r="D228" s="308">
        <v>46226</v>
      </c>
      <c r="F228" s="29">
        <v>300</v>
      </c>
      <c r="G228" s="102" t="s">
        <v>299</v>
      </c>
      <c r="H228" s="67">
        <f t="shared" ref="H228:H230" si="27">IF(G228="y",F228,0)</f>
        <v>0</v>
      </c>
      <c r="I228" s="244" t="s">
        <v>185</v>
      </c>
      <c r="J228" s="244" t="s">
        <v>186</v>
      </c>
      <c r="K228" s="341">
        <v>46226</v>
      </c>
      <c r="L228" s="341">
        <v>46226</v>
      </c>
      <c r="M228" s="309">
        <v>1158</v>
      </c>
      <c r="N228"/>
    </row>
    <row r="229" spans="1:14" s="95" customFormat="1">
      <c r="A229" s="382"/>
      <c r="B229" t="s">
        <v>281</v>
      </c>
      <c r="C229" s="307" t="s">
        <v>124</v>
      </c>
      <c r="D229" s="312">
        <v>46191</v>
      </c>
      <c r="F229" s="29">
        <v>500</v>
      </c>
      <c r="G229" s="102" t="s">
        <v>299</v>
      </c>
      <c r="H229" s="67">
        <f t="shared" si="27"/>
        <v>0</v>
      </c>
      <c r="I229" s="244" t="s">
        <v>185</v>
      </c>
      <c r="J229" s="244" t="s">
        <v>186</v>
      </c>
      <c r="K229" s="341">
        <v>46191</v>
      </c>
      <c r="L229" s="341">
        <v>46191</v>
      </c>
      <c r="M229" s="309">
        <v>1184</v>
      </c>
      <c r="N229"/>
    </row>
    <row r="230" spans="1:14" s="95" customFormat="1">
      <c r="A230" s="382"/>
      <c r="B230" t="s">
        <v>118</v>
      </c>
      <c r="C230" s="95" t="s">
        <v>129</v>
      </c>
      <c r="D230" s="308">
        <v>46253</v>
      </c>
      <c r="F230" s="29">
        <v>300</v>
      </c>
      <c r="G230" s="102" t="s">
        <v>299</v>
      </c>
      <c r="H230" s="67">
        <f t="shared" si="27"/>
        <v>0</v>
      </c>
      <c r="I230" s="244" t="s">
        <v>185</v>
      </c>
      <c r="J230" s="244" t="s">
        <v>186</v>
      </c>
      <c r="K230" s="341">
        <v>46253</v>
      </c>
      <c r="L230" s="341">
        <v>46253</v>
      </c>
      <c r="M230" s="309">
        <v>1162</v>
      </c>
      <c r="N230"/>
    </row>
    <row r="231" spans="1:14" s="95" customFormat="1">
      <c r="A231" s="382"/>
      <c r="B231" t="s">
        <v>118</v>
      </c>
      <c r="C231" s="95" t="s">
        <v>79</v>
      </c>
      <c r="D231" s="313">
        <v>46253</v>
      </c>
      <c r="F231" s="29">
        <v>400</v>
      </c>
      <c r="G231" s="102" t="s">
        <v>299</v>
      </c>
      <c r="H231" s="67">
        <f t="shared" ref="H231:H240" si="28">IF(G231="y",F231,0)</f>
        <v>0</v>
      </c>
      <c r="I231" s="244" t="s">
        <v>185</v>
      </c>
      <c r="J231" s="244" t="s">
        <v>186</v>
      </c>
      <c r="K231" s="342">
        <v>46253</v>
      </c>
      <c r="L231" s="342">
        <v>46253</v>
      </c>
      <c r="M231" s="309">
        <v>1163</v>
      </c>
      <c r="N231"/>
    </row>
    <row r="232" spans="1:14">
      <c r="A232" s="383"/>
      <c r="B232" t="s">
        <v>281</v>
      </c>
      <c r="C232" s="95" t="s">
        <v>280</v>
      </c>
      <c r="D232" s="308" t="s">
        <v>272</v>
      </c>
      <c r="E232" s="95"/>
      <c r="F232" s="29">
        <v>500</v>
      </c>
      <c r="G232" s="102" t="s">
        <v>299</v>
      </c>
      <c r="H232" s="67">
        <f>IF(G232="y",F232,0)</f>
        <v>0</v>
      </c>
      <c r="I232" s="244" t="s">
        <v>185</v>
      </c>
      <c r="J232" s="244" t="s">
        <v>186</v>
      </c>
      <c r="K232" s="341" t="s">
        <v>272</v>
      </c>
      <c r="L232" s="341" t="s">
        <v>272</v>
      </c>
      <c r="M232" s="309">
        <v>1197</v>
      </c>
      <c r="N232"/>
    </row>
    <row r="233" spans="1:14" s="95" customFormat="1">
      <c r="A233" s="382"/>
      <c r="B233" t="s">
        <v>179</v>
      </c>
      <c r="C233" s="95" t="s">
        <v>140</v>
      </c>
      <c r="D233" s="294" t="s">
        <v>305</v>
      </c>
      <c r="F233" s="29">
        <v>5000</v>
      </c>
      <c r="G233" s="102" t="s">
        <v>299</v>
      </c>
      <c r="H233" s="67">
        <f>IF(G233="y",F233,0)</f>
        <v>0</v>
      </c>
      <c r="I233" s="244" t="s">
        <v>185</v>
      </c>
      <c r="J233" s="244" t="s">
        <v>186</v>
      </c>
      <c r="K233" s="342">
        <v>46274</v>
      </c>
      <c r="L233" s="342">
        <v>46276</v>
      </c>
      <c r="M233" s="309">
        <v>1194</v>
      </c>
      <c r="N233"/>
    </row>
    <row r="234" spans="1:14" s="95" customFormat="1">
      <c r="A234" s="382"/>
      <c r="B234" t="s">
        <v>180</v>
      </c>
      <c r="C234" s="95" t="s">
        <v>140</v>
      </c>
      <c r="D234" s="294" t="s">
        <v>305</v>
      </c>
      <c r="F234" s="29">
        <v>7000</v>
      </c>
      <c r="G234" s="102" t="s">
        <v>299</v>
      </c>
      <c r="H234" s="67">
        <f>IF(G234="y",F234,0)</f>
        <v>0</v>
      </c>
      <c r="I234" s="244" t="s">
        <v>185</v>
      </c>
      <c r="J234" s="244" t="s">
        <v>186</v>
      </c>
      <c r="K234" s="342">
        <v>46274</v>
      </c>
      <c r="L234" s="342">
        <v>46276</v>
      </c>
      <c r="M234" s="309">
        <v>1194</v>
      </c>
      <c r="N234"/>
    </row>
    <row r="235" spans="1:14" s="95" customFormat="1">
      <c r="A235" s="382"/>
      <c r="B235" t="s">
        <v>131</v>
      </c>
      <c r="C235" s="95" t="s">
        <v>129</v>
      </c>
      <c r="D235" s="294">
        <v>46273</v>
      </c>
      <c r="F235" s="29">
        <v>1300</v>
      </c>
      <c r="G235" s="102" t="s">
        <v>299</v>
      </c>
      <c r="H235" s="67">
        <f>IF(G235="y",F235,0)</f>
        <v>0</v>
      </c>
      <c r="I235" s="244" t="s">
        <v>185</v>
      </c>
      <c r="J235" s="244" t="s">
        <v>186</v>
      </c>
      <c r="K235" s="339">
        <v>46273</v>
      </c>
      <c r="L235" s="339">
        <v>46273</v>
      </c>
      <c r="M235" s="309">
        <v>1186</v>
      </c>
      <c r="N235"/>
    </row>
    <row r="236" spans="1:14" s="95" customFormat="1">
      <c r="A236" s="382"/>
      <c r="B236" t="s">
        <v>131</v>
      </c>
      <c r="C236" s="95" t="s">
        <v>129</v>
      </c>
      <c r="D236" s="294">
        <v>46274</v>
      </c>
      <c r="F236" s="29">
        <v>1300</v>
      </c>
      <c r="G236" s="102" t="s">
        <v>299</v>
      </c>
      <c r="H236" s="67">
        <f t="shared" ref="H236:H239" si="29">IF(G236="y",F236,0)</f>
        <v>0</v>
      </c>
      <c r="I236" s="244" t="s">
        <v>185</v>
      </c>
      <c r="J236" s="244" t="s">
        <v>186</v>
      </c>
      <c r="K236" s="339">
        <v>46274</v>
      </c>
      <c r="L236" s="339">
        <v>46274</v>
      </c>
      <c r="M236" s="309">
        <v>1211</v>
      </c>
      <c r="N236"/>
    </row>
    <row r="237" spans="1:14" s="95" customFormat="1">
      <c r="A237" s="382"/>
      <c r="B237" t="s">
        <v>118</v>
      </c>
      <c r="C237" s="95" t="s">
        <v>130</v>
      </c>
      <c r="D237" s="294">
        <v>46303</v>
      </c>
      <c r="F237" s="29">
        <v>350</v>
      </c>
      <c r="G237" s="102" t="s">
        <v>299</v>
      </c>
      <c r="H237" s="67">
        <f>IF(G237="y",F237,0)</f>
        <v>0</v>
      </c>
      <c r="I237" s="244" t="s">
        <v>185</v>
      </c>
      <c r="J237" s="244" t="s">
        <v>186</v>
      </c>
      <c r="K237" s="342">
        <v>46303</v>
      </c>
      <c r="L237" s="342">
        <v>46303</v>
      </c>
      <c r="M237" s="309">
        <v>1185</v>
      </c>
      <c r="N237"/>
    </row>
    <row r="238" spans="1:14" s="95" customFormat="1">
      <c r="A238" s="382"/>
      <c r="B238" t="s">
        <v>119</v>
      </c>
      <c r="C238" s="95" t="s">
        <v>121</v>
      </c>
      <c r="D238" s="248" t="s">
        <v>291</v>
      </c>
      <c r="F238" s="29">
        <v>400</v>
      </c>
      <c r="G238" s="102" t="s">
        <v>299</v>
      </c>
      <c r="H238" s="67">
        <f t="shared" si="29"/>
        <v>0</v>
      </c>
      <c r="I238" s="244" t="s">
        <v>185</v>
      </c>
      <c r="J238" s="244" t="s">
        <v>186</v>
      </c>
      <c r="K238" s="343" t="s">
        <v>291</v>
      </c>
      <c r="L238" s="343" t="s">
        <v>291</v>
      </c>
      <c r="M238" s="309">
        <v>1188</v>
      </c>
      <c r="N238"/>
    </row>
    <row r="239" spans="1:14" s="95" customFormat="1">
      <c r="A239" s="382"/>
      <c r="B239" t="s">
        <v>196</v>
      </c>
      <c r="C239" s="95" t="s">
        <v>125</v>
      </c>
      <c r="D239" s="248" t="s">
        <v>291</v>
      </c>
      <c r="F239" s="29">
        <v>350</v>
      </c>
      <c r="G239" s="102" t="s">
        <v>299</v>
      </c>
      <c r="H239" s="67">
        <f t="shared" si="29"/>
        <v>0</v>
      </c>
      <c r="I239" s="244" t="s">
        <v>185</v>
      </c>
      <c r="J239" s="244" t="s">
        <v>186</v>
      </c>
      <c r="K239" s="343" t="s">
        <v>291</v>
      </c>
      <c r="L239" s="343" t="s">
        <v>291</v>
      </c>
      <c r="M239" s="309">
        <v>1165</v>
      </c>
      <c r="N239"/>
    </row>
    <row r="240" spans="1:14" s="95" customFormat="1">
      <c r="A240" s="382"/>
      <c r="B240" t="s">
        <v>119</v>
      </c>
      <c r="C240" s="95" t="s">
        <v>130</v>
      </c>
      <c r="D240" s="248">
        <v>46366</v>
      </c>
      <c r="F240" s="29">
        <v>350</v>
      </c>
      <c r="G240" s="102" t="s">
        <v>299</v>
      </c>
      <c r="H240" s="67">
        <f t="shared" si="28"/>
        <v>0</v>
      </c>
      <c r="I240" s="244" t="s">
        <v>185</v>
      </c>
      <c r="J240" s="244" t="s">
        <v>186</v>
      </c>
      <c r="K240" s="341">
        <v>46366</v>
      </c>
      <c r="L240" s="341">
        <v>46366</v>
      </c>
      <c r="M240" s="309">
        <v>1187</v>
      </c>
      <c r="N240"/>
    </row>
    <row r="241" spans="1:14" s="95" customFormat="1">
      <c r="A241" s="382"/>
      <c r="B241" t="s">
        <v>119</v>
      </c>
      <c r="C241" s="95" t="s">
        <v>79</v>
      </c>
      <c r="D241" s="314">
        <v>46371</v>
      </c>
      <c r="F241" s="29">
        <v>400</v>
      </c>
      <c r="G241" s="102" t="s">
        <v>299</v>
      </c>
      <c r="H241" s="67">
        <f>IF(G241="y",F241,0)</f>
        <v>0</v>
      </c>
      <c r="I241" s="244" t="s">
        <v>185</v>
      </c>
      <c r="J241" s="244" t="s">
        <v>186</v>
      </c>
      <c r="K241" s="344">
        <v>46371</v>
      </c>
      <c r="L241" s="344">
        <v>46371</v>
      </c>
      <c r="M241" s="309">
        <v>1166</v>
      </c>
      <c r="N241"/>
    </row>
    <row r="242" spans="1:14" ht="18.95" customHeight="1">
      <c r="B242" s="126"/>
      <c r="C242" s="315"/>
      <c r="G242" s="128" t="s">
        <v>19</v>
      </c>
      <c r="H242" s="331">
        <f>SUM(H220:H241)</f>
        <v>0</v>
      </c>
    </row>
    <row r="243" spans="1:14" ht="21.75">
      <c r="B243" s="315"/>
      <c r="C243" s="315"/>
      <c r="G243" s="131"/>
      <c r="H243" s="44"/>
    </row>
    <row r="244" spans="1:14" ht="21.75">
      <c r="B244" s="315"/>
      <c r="C244" s="315"/>
      <c r="G244" s="131"/>
      <c r="H244" s="44"/>
    </row>
    <row r="245" spans="1:14">
      <c r="G245" s="316" t="s">
        <v>18</v>
      </c>
      <c r="H245" s="49">
        <f>SUM(H13,H23,H36,H49,H58,H65,H72,H77,H89,H96,H102,H108,H119,H127,H137,H175,H185,H194,H216,H242)</f>
        <v>1700</v>
      </c>
    </row>
  </sheetData>
  <sheetProtection algorithmName="SHA-512" hashValue="E4AQcZ75Loy+d5stW5rHyMZp3HigQR/rOK/M9AaxTbboOCOKcZ1aZLYOsPV4hzEzT2de401S8AksGh0F9HsA7Q==" saltValue="n/lQAuMbcCCSC/K7+izjbQ==" spinCount="100000" sheet="1" selectLockedCells="1"/>
  <dataConsolidate/>
  <mergeCells count="26">
    <mergeCell ref="B139:M139"/>
    <mergeCell ref="B187:M187"/>
    <mergeCell ref="B218:M218"/>
    <mergeCell ref="B196:M196"/>
    <mergeCell ref="B6:M6"/>
    <mergeCell ref="B67:M67"/>
    <mergeCell ref="B51:M51"/>
    <mergeCell ref="B40:M40"/>
    <mergeCell ref="B60:M60"/>
    <mergeCell ref="B25:M25"/>
    <mergeCell ref="B15:M15"/>
    <mergeCell ref="G8:G9"/>
    <mergeCell ref="G17:G19"/>
    <mergeCell ref="B121:M121"/>
    <mergeCell ref="B177:M177"/>
    <mergeCell ref="B4:M4"/>
    <mergeCell ref="B38:M38"/>
    <mergeCell ref="B110:M110"/>
    <mergeCell ref="B129:M129"/>
    <mergeCell ref="B69:M69"/>
    <mergeCell ref="B74:M74"/>
    <mergeCell ref="B79:M79"/>
    <mergeCell ref="B91:M91"/>
    <mergeCell ref="B98:M98"/>
    <mergeCell ref="B104:M104"/>
    <mergeCell ref="G27:G32"/>
  </mergeCells>
  <phoneticPr fontId="15" type="noConversion"/>
  <conditionalFormatting sqref="B2">
    <cfRule type="expression" dxfId="22" priority="34">
      <formula>OR(B2="(ENTER SUPPLIER COMPANY NAME HERE)",ISBLANK(B2))</formula>
    </cfRule>
  </conditionalFormatting>
  <conditionalFormatting sqref="G8:G9 G17:G19 G27:G32 G42:G48 G53:G57 G62:G64 G71 G76 G81:G88 G93:G95 G100:G101 G106:G107 G112:G118 G123:G126 G131:G136 G141:G174 G179:G184 G189:G193 G198:G215 G220:G241">
    <cfRule type="expression" dxfId="21" priority="33">
      <formula>OR(G8="(enter 'y' to select)",ISBLANK(G8))</formula>
    </cfRule>
    <cfRule type="expression" dxfId="20" priority="187">
      <formula>LOWER(G8)="y"</formula>
    </cfRule>
  </conditionalFormatting>
  <conditionalFormatting sqref="G11:G12">
    <cfRule type="expression" dxfId="19" priority="13">
      <formula>OR(G11="(enter 'y' to select)",ISBLANK(G11))</formula>
    </cfRule>
    <cfRule type="expression" dxfId="18" priority="14">
      <formula>LOWER(G11)="y"</formula>
    </cfRule>
  </conditionalFormatting>
  <conditionalFormatting sqref="G21:G22">
    <cfRule type="expression" dxfId="17" priority="5">
      <formula>OR(G21="(enter 'y' to select)",ISBLANK(G21))</formula>
    </cfRule>
    <cfRule type="expression" dxfId="16" priority="6">
      <formula>LOWER(G21)="y"</formula>
    </cfRule>
  </conditionalFormatting>
  <conditionalFormatting sqref="G34:G35">
    <cfRule type="expression" dxfId="15" priority="1">
      <formula>OR(G34="(enter 'y' to select)",ISBLANK(G34))</formula>
    </cfRule>
    <cfRule type="expression" dxfId="14" priority="2">
      <formula>LOWER(G34)="y"</formula>
    </cfRule>
  </conditionalFormatting>
  <conditionalFormatting sqref="I8:I9 I11:I12 I17:I19 I21:I22 I27:I32 I34:I35 I42:I48 I53:I57 I62:I64 I71 I76 I81:I88 I93:I95 I100:I101 I106:I107 I112:I118 I123:I126 I131:I136 I141:I174 I179:I184 I189:I193 I198:I215 I220:I241">
    <cfRule type="expression" dxfId="13" priority="37">
      <formula>OR(I8="(enter contact name)",ISBLANK(I8))</formula>
    </cfRule>
  </conditionalFormatting>
  <conditionalFormatting sqref="J8:J9 J11:J12 J17:J19 J21:J22 J27:J32 J34:J35 J42:J48 J53:J57 J62:J64 J71 J76 J81:J88 J93:J95 J100:J101 J106:J107 J112:J118 J123:J126 J131:J136 J141:J174 J179:J184 J189:J193 J198:J215 J220:J241">
    <cfRule type="expression" dxfId="12" priority="36">
      <formula>OR(J8="(enter contact email)",ISBLANK(J8))</formula>
    </cfRule>
  </conditionalFormatting>
  <dataValidations xWindow="1271" yWindow="568" count="1">
    <dataValidation type="list" allowBlank="1" showDropDown="1" showInputMessage="1" showErrorMessage="1" prompt="enter 'y' to select" sqref="G8:G9 G17:G19 G21:G22 G27:G32 G11:G12 G42:G48 G53:G57 G62:G64 G71 G76 G81:G88 G93:G95 G100:G101 G106:G107 G131:G136 G112:G118 G123:G126 G198:G215 G141:G174 G179:G184 G34:G35 G189:G193 G220:G241" xr:uid="{F5E7CDDD-75C4-420E-B511-A2ABB7238C4C}">
      <formula1>"y, (enter 'y' to select), Y"</formula1>
    </dataValidation>
  </dataValidations>
  <pageMargins left="0.7" right="0.7" top="0.75" bottom="0.75" header="0.3" footer="0.3"/>
  <pageSetup orientation="portrait" horizontalDpi="0" verticalDpi="0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A2:O146"/>
  <sheetViews>
    <sheetView showGridLines="0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78.25" customWidth="1"/>
    <col min="3" max="3" width="40.5" customWidth="1"/>
    <col min="4" max="4" width="37.125" style="351" customWidth="1"/>
    <col min="5" max="5" width="18.125" customWidth="1"/>
    <col min="6" max="6" width="17.125" customWidth="1"/>
    <col min="7" max="7" width="21.125" style="50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201</v>
      </c>
      <c r="F2" s="117"/>
    </row>
    <row r="3" spans="2:15">
      <c r="B3" s="111"/>
    </row>
    <row r="4" spans="2:15" ht="21">
      <c r="B4" s="434" t="s">
        <v>87</v>
      </c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</row>
    <row r="5" spans="2:15" ht="9.9499999999999993" customHeight="1">
      <c r="B5" s="111"/>
    </row>
    <row r="6" spans="2:15" ht="23.25">
      <c r="B6" s="429" t="s">
        <v>259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</row>
    <row r="7" spans="2:15" ht="69" customHeight="1">
      <c r="B7" s="118" t="s">
        <v>0</v>
      </c>
      <c r="C7" s="119" t="s">
        <v>20</v>
      </c>
      <c r="D7" s="352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 ht="16.5" thickBot="1">
      <c r="B8" s="166" t="s">
        <v>89</v>
      </c>
      <c r="C8" s="157" t="s">
        <v>90</v>
      </c>
      <c r="D8" s="353">
        <v>46243</v>
      </c>
      <c r="E8" s="53">
        <v>1000</v>
      </c>
      <c r="F8" s="384">
        <v>850</v>
      </c>
      <c r="G8" s="242" t="s">
        <v>299</v>
      </c>
      <c r="H8" s="97">
        <f>IF($G$8&lt;&gt;LOWER("Y"),
    0,
    IF(AND($G$8="y", COUNTIF($G$10:$G$12, "y")=2), F8, E8)
)</f>
        <v>0</v>
      </c>
      <c r="I8" s="241" t="s">
        <v>186</v>
      </c>
      <c r="J8" s="241" t="s">
        <v>186</v>
      </c>
      <c r="K8" s="167">
        <v>46266</v>
      </c>
      <c r="L8" s="168">
        <v>46630</v>
      </c>
      <c r="M8" s="169">
        <v>1220</v>
      </c>
      <c r="N8"/>
    </row>
    <row r="9" spans="2:15" ht="16.5" thickBot="1">
      <c r="B9" s="170" t="s">
        <v>142</v>
      </c>
      <c r="C9" s="171" t="s">
        <v>143</v>
      </c>
      <c r="D9" s="354"/>
      <c r="E9" s="99"/>
      <c r="F9" s="100"/>
      <c r="G9" s="103" t="s">
        <v>145</v>
      </c>
      <c r="H9" s="101"/>
      <c r="I9" s="173"/>
      <c r="J9" s="173"/>
      <c r="K9" s="174"/>
      <c r="L9" s="174"/>
      <c r="M9" s="175"/>
      <c r="N9"/>
    </row>
    <row r="10" spans="2:15">
      <c r="B10" s="208" t="s">
        <v>297</v>
      </c>
      <c r="C10" s="207" t="s">
        <v>77</v>
      </c>
      <c r="D10" s="355" t="s">
        <v>301</v>
      </c>
      <c r="E10" s="209">
        <v>500</v>
      </c>
      <c r="F10" s="385">
        <v>500</v>
      </c>
      <c r="G10" s="242" t="s">
        <v>299</v>
      </c>
      <c r="H10" s="98">
        <f>IF($G$10&lt;&gt;LOWER("Y"),
    0,
    IF(AND($G$8="y", COUNTIF($G$10:$G$12, "y")=2), F10, E10)
)</f>
        <v>0</v>
      </c>
      <c r="I10" s="241" t="s">
        <v>185</v>
      </c>
      <c r="J10" s="243" t="s">
        <v>186</v>
      </c>
      <c r="K10" s="216" t="s">
        <v>33</v>
      </c>
      <c r="L10" s="217" t="s">
        <v>33</v>
      </c>
      <c r="M10" s="218">
        <v>1214</v>
      </c>
      <c r="N10"/>
    </row>
    <row r="11" spans="2:15">
      <c r="B11" s="176" t="s">
        <v>297</v>
      </c>
      <c r="C11" s="5" t="s">
        <v>124</v>
      </c>
      <c r="D11" s="356" t="s">
        <v>301</v>
      </c>
      <c r="E11" s="210">
        <v>500</v>
      </c>
      <c r="F11" s="386">
        <v>500</v>
      </c>
      <c r="G11" s="242" t="s">
        <v>299</v>
      </c>
      <c r="H11" s="52">
        <f>IF($G$11&lt;&gt;LOWER("Y"),
    0,
    IF(AND($G$8="y", COUNTIF($G$10:$G$12, "y")=2), F11, E11)
)</f>
        <v>0</v>
      </c>
      <c r="I11" s="241" t="s">
        <v>185</v>
      </c>
      <c r="J11" s="244" t="s">
        <v>186</v>
      </c>
      <c r="K11" s="219" t="s">
        <v>33</v>
      </c>
      <c r="L11" s="220" t="s">
        <v>33</v>
      </c>
      <c r="M11" s="221">
        <v>1213</v>
      </c>
      <c r="N11"/>
    </row>
    <row r="12" spans="2:15">
      <c r="B12" s="177" t="s">
        <v>297</v>
      </c>
      <c r="C12" s="211" t="s">
        <v>280</v>
      </c>
      <c r="D12" s="355" t="s">
        <v>303</v>
      </c>
      <c r="E12" s="212">
        <v>500</v>
      </c>
      <c r="F12" s="386">
        <v>500</v>
      </c>
      <c r="G12" s="242" t="s">
        <v>299</v>
      </c>
      <c r="H12" s="51">
        <f>IF($G$12&lt;&gt;LOWER("Y"),
    0,
    IF(AND($G$8="y", COUNTIF($G$10:$G$12, "y")=2), F12, E12)
)</f>
        <v>0</v>
      </c>
      <c r="I12" s="241" t="s">
        <v>185</v>
      </c>
      <c r="J12" s="244" t="s">
        <v>186</v>
      </c>
      <c r="K12" s="216" t="s">
        <v>33</v>
      </c>
      <c r="L12" s="217" t="s">
        <v>33</v>
      </c>
      <c r="M12" s="334">
        <v>1217</v>
      </c>
      <c r="N12"/>
    </row>
    <row r="13" spans="2:15" ht="18">
      <c r="B13" s="42"/>
      <c r="C13" s="42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9" t="s">
        <v>260</v>
      </c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/>
    </row>
    <row r="16" spans="2:15" ht="69" customHeight="1">
      <c r="B16" s="118" t="s">
        <v>0</v>
      </c>
      <c r="C16" s="119" t="s">
        <v>20</v>
      </c>
      <c r="D16" s="352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180" t="s">
        <v>92</v>
      </c>
      <c r="C17" s="181" t="s">
        <v>90</v>
      </c>
      <c r="D17" s="357">
        <v>46242</v>
      </c>
      <c r="E17" s="53">
        <v>2500</v>
      </c>
      <c r="F17" s="387">
        <v>2150</v>
      </c>
      <c r="G17" s="427" t="s">
        <v>299</v>
      </c>
      <c r="H17" s="97">
        <f>IF($G$17&lt;&gt;LOWER("Y"),
    0,
    IF(AND($G$17="y", COUNTIF($G$22:$G$24, "y")=2), F17, E17)
)</f>
        <v>0</v>
      </c>
      <c r="I17" s="241" t="s">
        <v>185</v>
      </c>
      <c r="J17" s="244" t="s">
        <v>186</v>
      </c>
      <c r="K17" s="167">
        <v>46266</v>
      </c>
      <c r="L17" s="168">
        <v>46630</v>
      </c>
      <c r="M17" s="169">
        <v>1220</v>
      </c>
      <c r="N17"/>
    </row>
    <row r="18" spans="2:15">
      <c r="B18" s="87" t="s">
        <v>171</v>
      </c>
      <c r="C18" s="182" t="s">
        <v>90</v>
      </c>
      <c r="D18" s="358" t="s">
        <v>47</v>
      </c>
      <c r="E18" s="20">
        <v>3000</v>
      </c>
      <c r="F18" s="388">
        <v>3000</v>
      </c>
      <c r="G18" s="427"/>
      <c r="H18" s="52">
        <f>IF($G$17&lt;&gt;LOWER("Y"),
    0,
    IF(AND($G$17="y", COUNTIF($G$22:$G$24, "y")=2), F18, E18)
)</f>
        <v>0</v>
      </c>
      <c r="I18" s="241" t="s">
        <v>185</v>
      </c>
      <c r="J18" s="244" t="s">
        <v>186</v>
      </c>
      <c r="K18" s="203">
        <v>46266</v>
      </c>
      <c r="L18" s="204">
        <v>46630</v>
      </c>
      <c r="M18" s="6">
        <v>1221</v>
      </c>
      <c r="N18"/>
    </row>
    <row r="19" spans="2:15">
      <c r="B19" s="136" t="s">
        <v>45</v>
      </c>
      <c r="C19" s="137" t="s">
        <v>90</v>
      </c>
      <c r="D19" s="357">
        <v>46242</v>
      </c>
      <c r="E19" s="13">
        <v>1000</v>
      </c>
      <c r="F19" s="389">
        <v>850</v>
      </c>
      <c r="G19" s="427"/>
      <c r="H19" s="51">
        <f>IF($G$17&lt;&gt;LOWER("Y"),
    0,
    IF(AND($G$17="y", COUNTIF($G$22:$G$24, "y")=2), F19, E19)
)</f>
        <v>0</v>
      </c>
      <c r="I19" s="241" t="s">
        <v>185</v>
      </c>
      <c r="J19" s="244" t="s">
        <v>186</v>
      </c>
      <c r="K19" s="167">
        <v>46266</v>
      </c>
      <c r="L19" s="168">
        <v>46630</v>
      </c>
      <c r="M19" s="121">
        <v>1222</v>
      </c>
      <c r="N19"/>
    </row>
    <row r="20" spans="2:15" s="95" customFormat="1" ht="16.5" thickBot="1">
      <c r="B20" s="184" t="s">
        <v>172</v>
      </c>
      <c r="C20" s="94" t="s">
        <v>90</v>
      </c>
      <c r="D20" s="359">
        <v>46242</v>
      </c>
      <c r="E20" s="233">
        <v>500</v>
      </c>
      <c r="F20" s="389">
        <v>500</v>
      </c>
      <c r="G20" s="428"/>
      <c r="H20" s="52">
        <f>IF($G$17&lt;&gt;LOWER("Y"),
    0,
    IF(AND($G$17="y", COUNTIF($G$22:$G$24, "y")=2), F20, E20)
)</f>
        <v>0</v>
      </c>
      <c r="I20" s="241" t="s">
        <v>185</v>
      </c>
      <c r="J20" s="244" t="s">
        <v>186</v>
      </c>
      <c r="K20" s="219" t="s">
        <v>33</v>
      </c>
      <c r="L20" s="220" t="s">
        <v>33</v>
      </c>
      <c r="M20" s="93">
        <v>1223</v>
      </c>
      <c r="N20"/>
    </row>
    <row r="21" spans="2:15" ht="16.5" thickBot="1">
      <c r="B21" s="170" t="s">
        <v>142</v>
      </c>
      <c r="C21" s="171" t="s">
        <v>143</v>
      </c>
      <c r="D21" s="354"/>
      <c r="E21" s="347"/>
      <c r="F21" s="348"/>
      <c r="G21" s="103" t="s">
        <v>145</v>
      </c>
      <c r="H21" s="101"/>
      <c r="I21" s="173"/>
      <c r="J21" s="173"/>
      <c r="K21" s="174"/>
      <c r="L21" s="174"/>
      <c r="M21" s="175"/>
      <c r="N21"/>
    </row>
    <row r="22" spans="2:15">
      <c r="B22" s="208" t="s">
        <v>297</v>
      </c>
      <c r="C22" s="207" t="s">
        <v>77</v>
      </c>
      <c r="D22" s="355" t="s">
        <v>301</v>
      </c>
      <c r="E22" s="209">
        <v>500</v>
      </c>
      <c r="F22" s="385">
        <v>500</v>
      </c>
      <c r="G22" s="242" t="s">
        <v>299</v>
      </c>
      <c r="H22" s="98">
        <f>IF($G$22&lt;&gt;LOWER("Y"),
    0,
    IF(AND($G$17="y", COUNTIF($G$22:$G$24, "y")=2), F22, E22)
)</f>
        <v>0</v>
      </c>
      <c r="I22" s="241" t="s">
        <v>185</v>
      </c>
      <c r="J22" s="244" t="s">
        <v>186</v>
      </c>
      <c r="K22" s="216" t="s">
        <v>33</v>
      </c>
      <c r="L22" s="217" t="s">
        <v>33</v>
      </c>
      <c r="M22" s="218">
        <v>1214</v>
      </c>
      <c r="N22"/>
    </row>
    <row r="23" spans="2:15">
      <c r="B23" s="176" t="s">
        <v>297</v>
      </c>
      <c r="C23" s="5" t="s">
        <v>124</v>
      </c>
      <c r="D23" s="356" t="s">
        <v>301</v>
      </c>
      <c r="E23" s="210">
        <v>500</v>
      </c>
      <c r="F23" s="386">
        <v>500</v>
      </c>
      <c r="G23" s="242" t="s">
        <v>299</v>
      </c>
      <c r="H23" s="52">
        <f>IF($G$23&lt;&gt;LOWER("Y"),
    0,
    IF(AND($G$17="y", COUNTIF($G$22:$G$24, "y")=2), F23, E23)
)</f>
        <v>0</v>
      </c>
      <c r="I23" s="241" t="s">
        <v>185</v>
      </c>
      <c r="J23" s="244" t="s">
        <v>186</v>
      </c>
      <c r="K23" s="219" t="s">
        <v>33</v>
      </c>
      <c r="L23" s="220" t="s">
        <v>33</v>
      </c>
      <c r="M23" s="221">
        <v>1213</v>
      </c>
      <c r="N23"/>
    </row>
    <row r="24" spans="2:15">
      <c r="B24" s="177" t="s">
        <v>297</v>
      </c>
      <c r="C24" s="211" t="s">
        <v>280</v>
      </c>
      <c r="D24" s="355" t="s">
        <v>303</v>
      </c>
      <c r="E24" s="212">
        <v>500</v>
      </c>
      <c r="F24" s="386">
        <v>500</v>
      </c>
      <c r="G24" s="242" t="s">
        <v>299</v>
      </c>
      <c r="H24" s="51">
        <f>IF($G$24&lt;&gt;LOWER("Y"),
    0,
    IF(AND($G$17="y", COUNTIF($G$22:$G$24, "y")=2), F24, E24)
)</f>
        <v>0</v>
      </c>
      <c r="I24" s="245" t="s">
        <v>185</v>
      </c>
      <c r="J24" s="244" t="s">
        <v>186</v>
      </c>
      <c r="K24" s="216" t="s">
        <v>33</v>
      </c>
      <c r="L24" s="217" t="s">
        <v>33</v>
      </c>
      <c r="M24" s="334">
        <v>1217</v>
      </c>
      <c r="N24"/>
    </row>
    <row r="25" spans="2:15" ht="18">
      <c r="B25" s="42"/>
      <c r="F25" s="54"/>
      <c r="G25" s="128" t="s">
        <v>19</v>
      </c>
      <c r="H25" s="43">
        <f>SUM(H17:H24)</f>
        <v>0</v>
      </c>
      <c r="J25" s="95"/>
      <c r="N25"/>
      <c r="O25" s="111"/>
    </row>
    <row r="26" spans="2:15" ht="18">
      <c r="F26" s="54"/>
      <c r="G26" s="131"/>
      <c r="H26" s="44"/>
      <c r="N26"/>
    </row>
    <row r="27" spans="2:15" ht="23.25">
      <c r="B27" s="429" t="s">
        <v>261</v>
      </c>
      <c r="C27" s="429"/>
      <c r="D27" s="429"/>
      <c r="E27" s="429"/>
      <c r="F27" s="429"/>
      <c r="G27" s="429"/>
      <c r="H27" s="429"/>
      <c r="I27" s="429"/>
      <c r="J27" s="429"/>
      <c r="K27" s="429"/>
      <c r="L27" s="429"/>
      <c r="M27" s="429"/>
      <c r="N27"/>
    </row>
    <row r="28" spans="2:15" ht="69" customHeight="1">
      <c r="B28" s="119" t="s">
        <v>0</v>
      </c>
      <c r="C28" s="118" t="s">
        <v>20</v>
      </c>
      <c r="D28" s="352" t="s">
        <v>74</v>
      </c>
      <c r="E28" s="118" t="s">
        <v>43</v>
      </c>
      <c r="F28" s="118" t="s">
        <v>44</v>
      </c>
      <c r="G28" s="119" t="s">
        <v>31</v>
      </c>
      <c r="H28" s="46" t="s">
        <v>3</v>
      </c>
      <c r="I28" s="84" t="s">
        <v>183</v>
      </c>
      <c r="J28" s="84" t="s">
        <v>182</v>
      </c>
      <c r="K28" s="119" t="s">
        <v>29</v>
      </c>
      <c r="L28" s="119" t="s">
        <v>30</v>
      </c>
      <c r="M28" s="118" t="s">
        <v>23</v>
      </c>
      <c r="N28"/>
    </row>
    <row r="29" spans="2:15" s="95" customFormat="1">
      <c r="B29" s="133" t="s">
        <v>94</v>
      </c>
      <c r="C29" s="137" t="s">
        <v>90</v>
      </c>
      <c r="D29" s="357">
        <v>46242</v>
      </c>
      <c r="E29" s="13">
        <v>3500</v>
      </c>
      <c r="F29" s="389">
        <v>2900</v>
      </c>
      <c r="G29" s="427" t="s">
        <v>299</v>
      </c>
      <c r="H29" s="58">
        <f t="shared" ref="H29:H35" si="0">IF(LOWER(TRIM($G$29))&lt;&gt;"y",
0,
IF(AND(COUNTIF($G$37:$G$39,"y")=2,
COUNTIF($G$41:$G$43,"y")=1),
F29,
E29
))</f>
        <v>0</v>
      </c>
      <c r="I29" s="241" t="s">
        <v>185</v>
      </c>
      <c r="J29" s="244" t="s">
        <v>186</v>
      </c>
      <c r="K29" s="167">
        <v>46266</v>
      </c>
      <c r="L29" s="168">
        <v>46630</v>
      </c>
      <c r="M29" s="169">
        <v>1220</v>
      </c>
      <c r="N29"/>
    </row>
    <row r="30" spans="2:15" s="95" customFormat="1">
      <c r="B30" s="87" t="s">
        <v>171</v>
      </c>
      <c r="C30" s="182" t="s">
        <v>90</v>
      </c>
      <c r="D30" s="358" t="s">
        <v>47</v>
      </c>
      <c r="E30" s="11">
        <v>3000</v>
      </c>
      <c r="F30" s="389">
        <v>3000</v>
      </c>
      <c r="G30" s="427"/>
      <c r="H30" s="59">
        <f t="shared" si="0"/>
        <v>0</v>
      </c>
      <c r="I30" s="241" t="s">
        <v>185</v>
      </c>
      <c r="J30" s="244" t="s">
        <v>186</v>
      </c>
      <c r="K30" s="203">
        <v>46266</v>
      </c>
      <c r="L30" s="204">
        <v>46630</v>
      </c>
      <c r="M30" s="6">
        <v>1221</v>
      </c>
      <c r="N30"/>
    </row>
    <row r="31" spans="2:15">
      <c r="B31" s="136" t="s">
        <v>45</v>
      </c>
      <c r="C31" s="137" t="s">
        <v>90</v>
      </c>
      <c r="D31" s="357">
        <v>46242</v>
      </c>
      <c r="E31" s="13">
        <v>1000</v>
      </c>
      <c r="F31" s="389">
        <v>850</v>
      </c>
      <c r="G31" s="427"/>
      <c r="H31" s="51">
        <f t="shared" si="0"/>
        <v>0</v>
      </c>
      <c r="I31" s="241" t="s">
        <v>185</v>
      </c>
      <c r="J31" s="244" t="s">
        <v>186</v>
      </c>
      <c r="K31" s="167">
        <v>46266</v>
      </c>
      <c r="L31" s="168">
        <v>46630</v>
      </c>
      <c r="M31" s="121">
        <v>1222</v>
      </c>
      <c r="N31"/>
    </row>
    <row r="32" spans="2:15" s="95" customFormat="1">
      <c r="B32" s="129" t="s">
        <v>46</v>
      </c>
      <c r="C32" s="92" t="s">
        <v>90</v>
      </c>
      <c r="D32" s="360">
        <v>46242</v>
      </c>
      <c r="E32" s="201">
        <v>2000</v>
      </c>
      <c r="F32" s="389">
        <v>1750</v>
      </c>
      <c r="G32" s="427"/>
      <c r="H32" s="56">
        <f t="shared" si="0"/>
        <v>0</v>
      </c>
      <c r="I32" s="241" t="s">
        <v>185</v>
      </c>
      <c r="J32" s="244" t="s">
        <v>186</v>
      </c>
      <c r="K32" s="203">
        <v>46266</v>
      </c>
      <c r="L32" s="204">
        <v>46630</v>
      </c>
      <c r="M32" s="93">
        <v>1224</v>
      </c>
      <c r="N32"/>
    </row>
    <row r="33" spans="2:14" s="95" customFormat="1">
      <c r="B33" s="234" t="s">
        <v>93</v>
      </c>
      <c r="C33" s="181" t="s">
        <v>90</v>
      </c>
      <c r="D33" s="361">
        <v>46242</v>
      </c>
      <c r="E33" s="205">
        <v>2000</v>
      </c>
      <c r="F33" s="389">
        <v>1750</v>
      </c>
      <c r="G33" s="427"/>
      <c r="H33" s="51">
        <f t="shared" si="0"/>
        <v>0</v>
      </c>
      <c r="I33" s="241" t="s">
        <v>185</v>
      </c>
      <c r="J33" s="244" t="s">
        <v>186</v>
      </c>
      <c r="K33" s="167">
        <v>46266</v>
      </c>
      <c r="L33" s="168">
        <v>46630</v>
      </c>
      <c r="M33" s="135">
        <v>1225</v>
      </c>
      <c r="N33"/>
    </row>
    <row r="34" spans="2:14" s="95" customFormat="1">
      <c r="B34" s="184" t="s">
        <v>172</v>
      </c>
      <c r="C34" s="94" t="s">
        <v>90</v>
      </c>
      <c r="D34" s="359">
        <v>46242</v>
      </c>
      <c r="E34" s="233">
        <v>500</v>
      </c>
      <c r="F34" s="389">
        <v>500</v>
      </c>
      <c r="G34" s="427"/>
      <c r="H34" s="56">
        <f t="shared" si="0"/>
        <v>0</v>
      </c>
      <c r="I34" s="241" t="s">
        <v>185</v>
      </c>
      <c r="J34" s="244" t="s">
        <v>186</v>
      </c>
      <c r="K34" s="203">
        <v>46266</v>
      </c>
      <c r="L34" s="204">
        <v>46630</v>
      </c>
      <c r="M34" s="93">
        <v>1223</v>
      </c>
      <c r="N34"/>
    </row>
    <row r="35" spans="2:14" s="95" customFormat="1" ht="16.5" thickBot="1">
      <c r="B35" s="188" t="s">
        <v>173</v>
      </c>
      <c r="C35" s="137" t="s">
        <v>146</v>
      </c>
      <c r="D35" s="362" t="s">
        <v>47</v>
      </c>
      <c r="E35" s="13">
        <v>5000</v>
      </c>
      <c r="F35" s="389">
        <v>5000</v>
      </c>
      <c r="G35" s="428"/>
      <c r="H35" s="58">
        <f t="shared" si="0"/>
        <v>0</v>
      </c>
      <c r="I35" s="241" t="s">
        <v>185</v>
      </c>
      <c r="J35" s="244" t="s">
        <v>186</v>
      </c>
      <c r="K35" s="179" t="s">
        <v>33</v>
      </c>
      <c r="L35" s="139" t="s">
        <v>33</v>
      </c>
      <c r="M35" s="135">
        <v>1226</v>
      </c>
      <c r="N35"/>
    </row>
    <row r="36" spans="2:14" ht="16.5" thickBot="1">
      <c r="B36" s="170" t="s">
        <v>142</v>
      </c>
      <c r="C36" s="171" t="s">
        <v>143</v>
      </c>
      <c r="D36" s="354"/>
      <c r="E36" s="99"/>
      <c r="F36" s="100"/>
      <c r="G36" s="103" t="s">
        <v>145</v>
      </c>
      <c r="H36" s="101"/>
      <c r="I36" s="173"/>
      <c r="J36" s="173"/>
      <c r="K36" s="174"/>
      <c r="L36" s="174"/>
      <c r="M36" s="175"/>
      <c r="N36"/>
    </row>
    <row r="37" spans="2:14">
      <c r="B37" s="208" t="s">
        <v>297</v>
      </c>
      <c r="C37" s="207" t="s">
        <v>77</v>
      </c>
      <c r="D37" s="355" t="s">
        <v>301</v>
      </c>
      <c r="E37" s="209">
        <v>500</v>
      </c>
      <c r="F37" s="385">
        <v>500</v>
      </c>
      <c r="G37" s="242" t="s">
        <v>299</v>
      </c>
      <c r="H37" s="98">
        <f>IF(LOWER(TRIM($G$37))&lt;&gt;"y",
    0,
    IF(
        AND(
            COUNTIF($G$37:$G$39,"y")=2,
            COUNTIF($G$29,"y")=1,
            COUNTIF($G$41:$G$43,"y")=1
        ),
        F37,
        E37
    )
)</f>
        <v>0</v>
      </c>
      <c r="I37" s="241" t="s">
        <v>185</v>
      </c>
      <c r="J37" s="244" t="s">
        <v>186</v>
      </c>
      <c r="K37" s="216" t="s">
        <v>33</v>
      </c>
      <c r="L37" s="217" t="s">
        <v>33</v>
      </c>
      <c r="M37" s="218">
        <v>1214</v>
      </c>
      <c r="N37"/>
    </row>
    <row r="38" spans="2:14">
      <c r="B38" s="176" t="s">
        <v>297</v>
      </c>
      <c r="C38" s="5" t="s">
        <v>124</v>
      </c>
      <c r="D38" s="356" t="s">
        <v>301</v>
      </c>
      <c r="E38" s="210">
        <v>500</v>
      </c>
      <c r="F38" s="386">
        <v>500</v>
      </c>
      <c r="G38" s="242" t="s">
        <v>299</v>
      </c>
      <c r="H38" s="52">
        <f>IF(LOWER(TRIM($G$38))&lt;&gt;"y",
    0,
    IF(
        AND(
            COUNTIF($G$37:$G$39,"y")=2,
            COUNTIF($G$29,"y")=1,
            COUNTIF($G$41:$G$43,"y")=1
        ),
        F38,
        E38
    )
)</f>
        <v>0</v>
      </c>
      <c r="I38" s="241" t="s">
        <v>185</v>
      </c>
      <c r="J38" s="244" t="s">
        <v>186</v>
      </c>
      <c r="K38" s="219" t="s">
        <v>33</v>
      </c>
      <c r="L38" s="220" t="s">
        <v>33</v>
      </c>
      <c r="M38" s="221">
        <v>1213</v>
      </c>
      <c r="N38"/>
    </row>
    <row r="39" spans="2:14" ht="16.5" thickBot="1">
      <c r="B39" s="177" t="s">
        <v>297</v>
      </c>
      <c r="C39" s="211" t="s">
        <v>280</v>
      </c>
      <c r="D39" s="355" t="s">
        <v>303</v>
      </c>
      <c r="E39" s="212">
        <v>500</v>
      </c>
      <c r="F39" s="386">
        <v>500</v>
      </c>
      <c r="G39" s="242" t="s">
        <v>299</v>
      </c>
      <c r="H39" s="51">
        <f>IF(LOWER(TRIM($G$39))&lt;&gt;"y",
    0,
    IF(
        AND(
            COUNTIF($G$37:$G$39,"y")=2,
            COUNTIF($G$29,"y")=1,
            COUNTIF($G$41:$G$43,"y")=1
        ),
        F39,
        E39
    )
)</f>
        <v>0</v>
      </c>
      <c r="I39" s="241" t="s">
        <v>185</v>
      </c>
      <c r="J39" s="244" t="s">
        <v>186</v>
      </c>
      <c r="K39" s="216" t="s">
        <v>33</v>
      </c>
      <c r="L39" s="217" t="s">
        <v>33</v>
      </c>
      <c r="M39" s="334">
        <v>1217</v>
      </c>
      <c r="N39"/>
    </row>
    <row r="40" spans="2:14" ht="16.5" thickBot="1">
      <c r="B40" s="170" t="s">
        <v>296</v>
      </c>
      <c r="C40" s="171" t="s">
        <v>143</v>
      </c>
      <c r="D40" s="354"/>
      <c r="E40" s="99"/>
      <c r="F40" s="100"/>
      <c r="G40" s="103" t="s">
        <v>147</v>
      </c>
      <c r="H40" s="101"/>
      <c r="I40" s="173"/>
      <c r="J40" s="173"/>
      <c r="K40" s="174"/>
      <c r="L40" s="174"/>
      <c r="M40" s="175"/>
      <c r="N40"/>
    </row>
    <row r="41" spans="2:14" s="95" customFormat="1" ht="15.95" customHeight="1">
      <c r="B41" s="177" t="s">
        <v>295</v>
      </c>
      <c r="C41" s="211" t="s">
        <v>130</v>
      </c>
      <c r="D41" s="363" t="s">
        <v>301</v>
      </c>
      <c r="E41" s="224">
        <v>1000</v>
      </c>
      <c r="F41" s="390">
        <v>1000</v>
      </c>
      <c r="G41" s="242" t="s">
        <v>299</v>
      </c>
      <c r="H41" s="58">
        <f>IF(LOWER(TRIM($G$41))&lt;&gt;"y",
    0,
    IF(
        AND(
            COUNTIF($G$37:$G$39,"y")=2,
            COUNTIF($G$29,"y")=1,
            COUNTIF($G$41:$G$43,"y")=1
        ),
        F41,
        E41
    )
)</f>
        <v>0</v>
      </c>
      <c r="I41" s="241" t="s">
        <v>185</v>
      </c>
      <c r="J41" s="244" t="s">
        <v>186</v>
      </c>
      <c r="K41" s="222" t="s">
        <v>33</v>
      </c>
      <c r="L41" s="223" t="s">
        <v>33</v>
      </c>
      <c r="M41" s="218">
        <v>1215</v>
      </c>
      <c r="N41"/>
    </row>
    <row r="42" spans="2:14">
      <c r="B42" s="333" t="s">
        <v>295</v>
      </c>
      <c r="C42" s="182" t="s">
        <v>129</v>
      </c>
      <c r="D42" s="364" t="s">
        <v>302</v>
      </c>
      <c r="E42" s="213">
        <v>1000</v>
      </c>
      <c r="F42" s="386">
        <v>1000</v>
      </c>
      <c r="G42" s="242" t="s">
        <v>299</v>
      </c>
      <c r="H42" s="52">
        <f>IF(LOWER(TRIM($G$42))&lt;&gt;"y",
    0,
    IF(
        AND(
            COUNTIF($G$37:$G$39,"y")=2,
            COUNTIF($G$29,"y")=1,
            COUNTIF($G$41:$G$43,"y")=1
        ),
        F42,
        E42
    )
)</f>
        <v>0</v>
      </c>
      <c r="I42" s="241" t="s">
        <v>185</v>
      </c>
      <c r="J42" s="244" t="s">
        <v>186</v>
      </c>
      <c r="K42" s="219" t="s">
        <v>33</v>
      </c>
      <c r="L42" s="220" t="s">
        <v>33</v>
      </c>
      <c r="M42" s="374">
        <v>1216</v>
      </c>
      <c r="N42"/>
    </row>
    <row r="43" spans="2:14" s="95" customFormat="1" ht="15.95" customHeight="1">
      <c r="B43" s="332" t="s">
        <v>292</v>
      </c>
      <c r="C43" s="211" t="s">
        <v>98</v>
      </c>
      <c r="D43" s="363" t="s">
        <v>303</v>
      </c>
      <c r="E43" s="224">
        <v>1000</v>
      </c>
      <c r="F43" s="390">
        <v>1000</v>
      </c>
      <c r="G43" s="242" t="s">
        <v>299</v>
      </c>
      <c r="H43" s="58">
        <f>IF(LOWER(TRIM($G$43))&lt;&gt;"y",
    0,
    IF(
        AND(
            COUNTIF($G$37:$G$39,"y")=2,
            COUNTIF($G$29,"y")=1,
            COUNTIF($G$41:$G$43,"y")=1
        ),
        F43,
        E43
    )
)</f>
        <v>0</v>
      </c>
      <c r="I43" s="245" t="s">
        <v>185</v>
      </c>
      <c r="J43" s="244" t="s">
        <v>186</v>
      </c>
      <c r="K43" s="222">
        <v>46325</v>
      </c>
      <c r="L43" s="223">
        <v>46325</v>
      </c>
      <c r="M43" s="218">
        <v>1218</v>
      </c>
      <c r="N43"/>
    </row>
    <row r="44" spans="2:14" ht="18">
      <c r="B44" s="42"/>
      <c r="F44" s="54"/>
      <c r="G44" s="128" t="s">
        <v>19</v>
      </c>
      <c r="H44" s="43">
        <f>SUM(H29:H43)</f>
        <v>0</v>
      </c>
      <c r="I44" s="95"/>
      <c r="N44"/>
    </row>
    <row r="45" spans="2:14" ht="18">
      <c r="E45" s="96"/>
      <c r="F45" s="54"/>
      <c r="G45" s="131"/>
      <c r="H45" s="44"/>
      <c r="N45"/>
    </row>
    <row r="46" spans="2:14" ht="21">
      <c r="B46" s="434" t="s">
        <v>88</v>
      </c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/>
    </row>
    <row r="47" spans="2:14" ht="9.9499999999999993" customHeight="1">
      <c r="B47" s="140"/>
      <c r="C47" s="140"/>
      <c r="D47" s="365"/>
      <c r="E47" s="140"/>
      <c r="F47" s="140"/>
      <c r="G47" s="140"/>
      <c r="H47" s="140"/>
      <c r="N47"/>
    </row>
    <row r="48" spans="2:14" ht="21">
      <c r="B48" s="433" t="s">
        <v>262</v>
      </c>
      <c r="C48" s="433"/>
      <c r="D48" s="433"/>
      <c r="E48" s="433"/>
      <c r="F48" s="433"/>
      <c r="G48" s="433"/>
      <c r="H48" s="433"/>
      <c r="I48" s="433"/>
      <c r="J48" s="433"/>
      <c r="K48" s="433"/>
      <c r="L48" s="433"/>
      <c r="M48" s="433"/>
      <c r="N48"/>
    </row>
    <row r="49" spans="2:14" ht="69" customHeight="1">
      <c r="B49" s="142" t="s">
        <v>0</v>
      </c>
      <c r="C49" s="118" t="s">
        <v>20</v>
      </c>
      <c r="D49" s="352" t="s">
        <v>74</v>
      </c>
      <c r="E49" s="143" t="s">
        <v>43</v>
      </c>
      <c r="F49" s="143" t="s">
        <v>51</v>
      </c>
      <c r="G49" s="144" t="s">
        <v>31</v>
      </c>
      <c r="H49" s="41" t="s">
        <v>3</v>
      </c>
      <c r="I49" s="84" t="s">
        <v>183</v>
      </c>
      <c r="J49" s="84" t="s">
        <v>182</v>
      </c>
      <c r="K49" s="144" t="s">
        <v>29</v>
      </c>
      <c r="L49" s="144" t="s">
        <v>30</v>
      </c>
      <c r="M49" s="145" t="s">
        <v>23</v>
      </c>
      <c r="N49"/>
    </row>
    <row r="50" spans="2:14">
      <c r="B50" s="80" t="s">
        <v>92</v>
      </c>
      <c r="C50" s="81" t="s">
        <v>90</v>
      </c>
      <c r="D50" s="357">
        <v>46242</v>
      </c>
      <c r="E50" s="82">
        <v>2500</v>
      </c>
      <c r="F50" s="391">
        <v>1500</v>
      </c>
      <c r="G50" s="241" t="s">
        <v>299</v>
      </c>
      <c r="H50" s="60">
        <f>IF(G50="y",F50,0)</f>
        <v>0</v>
      </c>
      <c r="I50" s="241" t="s">
        <v>185</v>
      </c>
      <c r="J50" s="244" t="s">
        <v>186</v>
      </c>
      <c r="K50" s="167">
        <v>46266</v>
      </c>
      <c r="L50" s="168">
        <v>46630</v>
      </c>
      <c r="M50" s="169">
        <v>1220</v>
      </c>
      <c r="N50"/>
    </row>
    <row r="51" spans="2:14">
      <c r="B51" s="80" t="s">
        <v>94</v>
      </c>
      <c r="C51" s="81" t="s">
        <v>90</v>
      </c>
      <c r="D51" s="360">
        <v>46242</v>
      </c>
      <c r="E51" s="82">
        <v>3500</v>
      </c>
      <c r="F51" s="391">
        <v>2500</v>
      </c>
      <c r="G51" s="241" t="s">
        <v>299</v>
      </c>
      <c r="H51" s="61">
        <f>IF(G51="y",F51,0)</f>
        <v>0</v>
      </c>
      <c r="I51" s="241" t="s">
        <v>185</v>
      </c>
      <c r="J51" s="244" t="s">
        <v>186</v>
      </c>
      <c r="K51" s="203">
        <v>46266</v>
      </c>
      <c r="L51" s="204">
        <v>46630</v>
      </c>
      <c r="M51" s="90">
        <v>1220</v>
      </c>
      <c r="N51"/>
    </row>
    <row r="52" spans="2:14">
      <c r="B52" s="235" t="s">
        <v>95</v>
      </c>
      <c r="C52" s="236" t="s">
        <v>90</v>
      </c>
      <c r="D52" s="357">
        <v>46242</v>
      </c>
      <c r="E52" s="237">
        <v>5000</v>
      </c>
      <c r="F52" s="392">
        <v>4000</v>
      </c>
      <c r="G52" s="241" t="s">
        <v>299</v>
      </c>
      <c r="H52" s="62">
        <f t="shared" ref="H52" si="1">IF(G52="y",F52,0)</f>
        <v>0</v>
      </c>
      <c r="I52" s="241" t="s">
        <v>185</v>
      </c>
      <c r="J52" s="244" t="s">
        <v>186</v>
      </c>
      <c r="K52" s="167">
        <v>46266</v>
      </c>
      <c r="L52" s="168">
        <v>46630</v>
      </c>
      <c r="M52" s="90">
        <v>1220</v>
      </c>
      <c r="N52"/>
    </row>
    <row r="53" spans="2:14" ht="18.95" customHeight="1">
      <c r="B53" s="140"/>
      <c r="C53" s="140"/>
      <c r="D53" s="365"/>
      <c r="E53" s="140"/>
      <c r="F53" s="140"/>
      <c r="G53" s="128" t="s">
        <v>19</v>
      </c>
      <c r="H53" s="43">
        <f>SUM(H50:H52)</f>
        <v>0</v>
      </c>
      <c r="N53"/>
    </row>
    <row r="54" spans="2:14" ht="18.95" customHeight="1">
      <c r="B54" s="140"/>
      <c r="C54" s="140"/>
      <c r="D54" s="365"/>
      <c r="E54" s="140"/>
      <c r="F54" s="140"/>
      <c r="G54" s="140"/>
      <c r="H54" s="140"/>
      <c r="N54"/>
    </row>
    <row r="55" spans="2:14" ht="21">
      <c r="B55" s="433" t="s">
        <v>253</v>
      </c>
      <c r="C55" s="433"/>
      <c r="D55" s="433"/>
      <c r="E55" s="433"/>
      <c r="F55" s="433"/>
      <c r="G55" s="433"/>
      <c r="H55" s="433"/>
      <c r="I55" s="433"/>
      <c r="J55" s="433"/>
      <c r="K55" s="433"/>
      <c r="L55" s="433"/>
      <c r="M55" s="433"/>
      <c r="N55"/>
    </row>
    <row r="56" spans="2:14" ht="69" customHeight="1">
      <c r="B56" s="148" t="s">
        <v>0</v>
      </c>
      <c r="C56" s="149" t="s">
        <v>20</v>
      </c>
      <c r="D56" s="352" t="s">
        <v>74</v>
      </c>
      <c r="E56" s="149" t="s">
        <v>43</v>
      </c>
      <c r="F56" s="151" t="s">
        <v>51</v>
      </c>
      <c r="G56" s="150" t="s">
        <v>24</v>
      </c>
      <c r="H56" s="63" t="s">
        <v>3</v>
      </c>
      <c r="I56" s="84" t="s">
        <v>183</v>
      </c>
      <c r="J56" s="84" t="s">
        <v>182</v>
      </c>
      <c r="K56" s="150" t="s">
        <v>29</v>
      </c>
      <c r="L56" s="150" t="s">
        <v>30</v>
      </c>
      <c r="M56" s="151" t="s">
        <v>23</v>
      </c>
      <c r="N56"/>
    </row>
    <row r="57" spans="2:14">
      <c r="B57" s="80" t="s">
        <v>94</v>
      </c>
      <c r="C57" s="81" t="s">
        <v>90</v>
      </c>
      <c r="D57" s="357">
        <v>46242</v>
      </c>
      <c r="E57" s="82">
        <v>3500</v>
      </c>
      <c r="F57" s="391">
        <v>1000</v>
      </c>
      <c r="G57" s="241" t="s">
        <v>299</v>
      </c>
      <c r="H57" s="61">
        <f>IF(G57="y",F57,0)</f>
        <v>0</v>
      </c>
      <c r="I57" s="241" t="s">
        <v>185</v>
      </c>
      <c r="J57" s="244" t="s">
        <v>186</v>
      </c>
      <c r="K57" s="167">
        <v>46266</v>
      </c>
      <c r="L57" s="168">
        <v>46630</v>
      </c>
      <c r="M57" s="90">
        <v>1220</v>
      </c>
      <c r="N57"/>
    </row>
    <row r="58" spans="2:14">
      <c r="B58" s="80" t="s">
        <v>95</v>
      </c>
      <c r="C58" s="81" t="s">
        <v>90</v>
      </c>
      <c r="D58" s="360">
        <v>46242</v>
      </c>
      <c r="E58" s="82">
        <v>5000</v>
      </c>
      <c r="F58" s="392">
        <v>2500</v>
      </c>
      <c r="G58" s="241" t="s">
        <v>299</v>
      </c>
      <c r="H58" s="52">
        <f t="shared" ref="H58" si="2">IF(G58="y",F58,0)</f>
        <v>0</v>
      </c>
      <c r="I58" s="241" t="s">
        <v>185</v>
      </c>
      <c r="J58" s="244" t="s">
        <v>186</v>
      </c>
      <c r="K58" s="203">
        <v>46266</v>
      </c>
      <c r="L58" s="204">
        <v>46630</v>
      </c>
      <c r="M58" s="90">
        <v>1220</v>
      </c>
      <c r="N58"/>
    </row>
    <row r="59" spans="2:14" ht="18.95" customHeight="1">
      <c r="G59" s="128" t="s">
        <v>19</v>
      </c>
      <c r="H59" s="43">
        <f>SUM(H57:H58)</f>
        <v>0</v>
      </c>
      <c r="N59"/>
    </row>
    <row r="60" spans="2:14" ht="18.95" customHeight="1">
      <c r="G60"/>
      <c r="N60"/>
    </row>
    <row r="61" spans="2:14" ht="21">
      <c r="B61" s="433" t="s">
        <v>254</v>
      </c>
      <c r="C61" s="433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/>
    </row>
    <row r="62" spans="2:14" ht="69" customHeight="1">
      <c r="B62" s="142" t="s">
        <v>0</v>
      </c>
      <c r="C62" s="118" t="s">
        <v>20</v>
      </c>
      <c r="D62" s="352" t="s">
        <v>74</v>
      </c>
      <c r="E62" s="118" t="s">
        <v>43</v>
      </c>
      <c r="F62" s="143" t="s">
        <v>51</v>
      </c>
      <c r="G62" s="144" t="s">
        <v>31</v>
      </c>
      <c r="H62" s="41" t="s">
        <v>3</v>
      </c>
      <c r="I62" s="84" t="s">
        <v>183</v>
      </c>
      <c r="J62" s="84" t="s">
        <v>182</v>
      </c>
      <c r="K62" s="144" t="s">
        <v>29</v>
      </c>
      <c r="L62" s="144" t="s">
        <v>30</v>
      </c>
      <c r="M62" s="145" t="s">
        <v>23</v>
      </c>
      <c r="N62"/>
    </row>
    <row r="63" spans="2:14">
      <c r="B63" s="80" t="s">
        <v>95</v>
      </c>
      <c r="C63" s="81" t="s">
        <v>90</v>
      </c>
      <c r="D63" s="357">
        <v>46242</v>
      </c>
      <c r="E63" s="82">
        <v>5000</v>
      </c>
      <c r="F63" s="392">
        <v>1500</v>
      </c>
      <c r="G63" s="241" t="s">
        <v>299</v>
      </c>
      <c r="H63" s="62">
        <f t="shared" ref="H63" si="3">IF(G63="y",F63,0)</f>
        <v>0</v>
      </c>
      <c r="I63" s="241" t="s">
        <v>185</v>
      </c>
      <c r="J63" s="244" t="s">
        <v>186</v>
      </c>
      <c r="K63" s="167">
        <v>46266</v>
      </c>
      <c r="L63" s="168">
        <v>46630</v>
      </c>
      <c r="M63" s="6">
        <v>1220</v>
      </c>
      <c r="N63"/>
    </row>
    <row r="64" spans="2:14">
      <c r="B64" s="104" t="s">
        <v>137</v>
      </c>
      <c r="C64" s="94" t="s">
        <v>52</v>
      </c>
      <c r="D64" s="366" t="s">
        <v>47</v>
      </c>
      <c r="E64" s="28">
        <v>7500</v>
      </c>
      <c r="F64" s="393">
        <v>2500</v>
      </c>
      <c r="G64" s="241" t="s">
        <v>299</v>
      </c>
      <c r="H64" s="64">
        <f>IF(G64="y",F64,0)</f>
        <v>0</v>
      </c>
      <c r="I64" s="241" t="s">
        <v>185</v>
      </c>
      <c r="J64" s="244" t="s">
        <v>186</v>
      </c>
      <c r="K64" s="215" t="s">
        <v>33</v>
      </c>
      <c r="L64" s="215" t="s">
        <v>33</v>
      </c>
      <c r="M64" s="90">
        <v>1226</v>
      </c>
      <c r="N64"/>
    </row>
    <row r="65" spans="2:14">
      <c r="B65" s="226" t="s">
        <v>263</v>
      </c>
      <c r="C65" s="227" t="s">
        <v>77</v>
      </c>
      <c r="D65" s="367" t="s">
        <v>86</v>
      </c>
      <c r="E65" s="228">
        <v>12500</v>
      </c>
      <c r="F65" s="394">
        <f>E65*(1-0.3)</f>
        <v>8750</v>
      </c>
      <c r="G65" s="241" t="s">
        <v>299</v>
      </c>
      <c r="H65" s="229">
        <f t="shared" ref="H65" si="4">IF(G65="y",F65,0)</f>
        <v>0</v>
      </c>
      <c r="I65" s="242" t="s">
        <v>185</v>
      </c>
      <c r="J65" s="244" t="s">
        <v>186</v>
      </c>
      <c r="K65" s="230" t="s">
        <v>33</v>
      </c>
      <c r="L65" s="231" t="s">
        <v>33</v>
      </c>
      <c r="M65" s="232">
        <v>1259</v>
      </c>
      <c r="N65"/>
    </row>
    <row r="66" spans="2:14">
      <c r="B66" s="225" t="s">
        <v>264</v>
      </c>
      <c r="C66" s="94" t="s">
        <v>98</v>
      </c>
      <c r="D66" s="368" t="s">
        <v>86</v>
      </c>
      <c r="E66" s="24">
        <v>14500</v>
      </c>
      <c r="F66" s="395">
        <f>E66*(1-0.3)</f>
        <v>10150</v>
      </c>
      <c r="G66" s="241" t="s">
        <v>299</v>
      </c>
      <c r="H66" s="153">
        <f>IF(G66="y",F66,0)</f>
        <v>0</v>
      </c>
      <c r="I66" s="242" t="s">
        <v>185</v>
      </c>
      <c r="J66" s="244" t="s">
        <v>186</v>
      </c>
      <c r="K66" s="162" t="s">
        <v>33</v>
      </c>
      <c r="L66" s="163" t="s">
        <v>33</v>
      </c>
      <c r="M66" s="90">
        <v>1259</v>
      </c>
      <c r="N66"/>
    </row>
    <row r="67" spans="2:14">
      <c r="B67" s="183" t="s">
        <v>265</v>
      </c>
      <c r="C67" s="137" t="s">
        <v>79</v>
      </c>
      <c r="D67" s="369" t="s">
        <v>86</v>
      </c>
      <c r="E67" s="13">
        <v>13000</v>
      </c>
      <c r="F67" s="396">
        <f>E67*(1-0.3)</f>
        <v>9100</v>
      </c>
      <c r="G67" s="241" t="s">
        <v>299</v>
      </c>
      <c r="H67" s="158">
        <f>IF(G67="y",F67,0)</f>
        <v>0</v>
      </c>
      <c r="I67" s="242" t="s">
        <v>185</v>
      </c>
      <c r="J67" s="244" t="s">
        <v>186</v>
      </c>
      <c r="K67" s="138" t="s">
        <v>33</v>
      </c>
      <c r="L67" s="139" t="s">
        <v>33</v>
      </c>
      <c r="M67" s="121">
        <v>1259</v>
      </c>
      <c r="N67"/>
    </row>
    <row r="68" spans="2:14" ht="18.95" customHeight="1">
      <c r="F68" s="23"/>
      <c r="G68" s="128" t="s">
        <v>19</v>
      </c>
      <c r="H68" s="43">
        <f>SUM(H63:H67)</f>
        <v>0</v>
      </c>
      <c r="K68" s="154"/>
      <c r="L68" s="154"/>
      <c r="M68" s="111"/>
      <c r="N68"/>
    </row>
    <row r="69" spans="2:14" ht="18.95" customHeight="1">
      <c r="G69"/>
      <c r="N69"/>
    </row>
    <row r="70" spans="2:14" ht="21">
      <c r="B70" s="434" t="s">
        <v>91</v>
      </c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4"/>
      <c r="N70"/>
    </row>
    <row r="71" spans="2:14" ht="9.9499999999999993" customHeight="1">
      <c r="G71"/>
      <c r="N71"/>
    </row>
    <row r="72" spans="2:14" ht="24" customHeight="1">
      <c r="B72" s="433" t="s">
        <v>266</v>
      </c>
      <c r="C72" s="433"/>
      <c r="D72" s="433"/>
      <c r="E72" s="433"/>
      <c r="F72" s="433"/>
      <c r="G72" s="433"/>
      <c r="H72" s="433"/>
      <c r="I72" s="433"/>
      <c r="J72" s="433"/>
      <c r="K72" s="433"/>
      <c r="L72" s="433"/>
      <c r="M72" s="433"/>
      <c r="N72"/>
    </row>
    <row r="73" spans="2:14" ht="69" customHeight="1">
      <c r="B73" s="77" t="s">
        <v>0</v>
      </c>
      <c r="C73" s="78" t="s">
        <v>20</v>
      </c>
      <c r="D73" s="352" t="s">
        <v>74</v>
      </c>
      <c r="E73" s="78" t="s">
        <v>68</v>
      </c>
      <c r="F73" s="83" t="s">
        <v>53</v>
      </c>
      <c r="G73" s="119" t="s">
        <v>31</v>
      </c>
      <c r="H73" s="46" t="s">
        <v>3</v>
      </c>
      <c r="I73" s="84" t="s">
        <v>183</v>
      </c>
      <c r="J73" s="84" t="s">
        <v>182</v>
      </c>
      <c r="K73" s="119" t="s">
        <v>29</v>
      </c>
      <c r="L73" s="119" t="s">
        <v>30</v>
      </c>
      <c r="M73" s="118" t="s">
        <v>23</v>
      </c>
      <c r="N73"/>
    </row>
    <row r="74" spans="2:14">
      <c r="B74" s="129" t="s">
        <v>46</v>
      </c>
      <c r="C74" s="182" t="s">
        <v>90</v>
      </c>
      <c r="D74" s="357">
        <v>46242</v>
      </c>
      <c r="E74" s="11"/>
      <c r="F74" s="397">
        <v>2000</v>
      </c>
      <c r="G74" s="241" t="s">
        <v>299</v>
      </c>
      <c r="H74" s="52">
        <f>IF(G74="y",F74,0)</f>
        <v>0</v>
      </c>
      <c r="I74" s="241" t="s">
        <v>185</v>
      </c>
      <c r="J74" s="244" t="s">
        <v>186</v>
      </c>
      <c r="K74" s="167">
        <v>46266</v>
      </c>
      <c r="L74" s="168">
        <v>46630</v>
      </c>
      <c r="M74" s="93">
        <v>1224</v>
      </c>
      <c r="N74"/>
    </row>
    <row r="75" spans="2:14">
      <c r="B75" s="129" t="s">
        <v>45</v>
      </c>
      <c r="C75" s="182" t="s">
        <v>90</v>
      </c>
      <c r="D75" s="360">
        <v>46242</v>
      </c>
      <c r="E75" s="11"/>
      <c r="F75" s="397">
        <v>1000</v>
      </c>
      <c r="G75" s="241" t="s">
        <v>299</v>
      </c>
      <c r="H75" s="52">
        <f>IF(G75="y",F75,0)</f>
        <v>0</v>
      </c>
      <c r="I75" s="241" t="s">
        <v>185</v>
      </c>
      <c r="J75" s="244" t="s">
        <v>186</v>
      </c>
      <c r="K75" s="203">
        <v>46266</v>
      </c>
      <c r="L75" s="204">
        <v>46630</v>
      </c>
      <c r="M75" s="335">
        <v>1222</v>
      </c>
      <c r="N75"/>
    </row>
    <row r="76" spans="2:14">
      <c r="B76" s="4" t="s">
        <v>93</v>
      </c>
      <c r="C76" s="207" t="s">
        <v>90</v>
      </c>
      <c r="D76" s="357">
        <v>46242</v>
      </c>
      <c r="E76" s="15"/>
      <c r="F76" s="398">
        <v>2000</v>
      </c>
      <c r="G76" s="241" t="s">
        <v>299</v>
      </c>
      <c r="H76" s="57">
        <f>IF(G76="y",F76,0)</f>
        <v>0</v>
      </c>
      <c r="I76" s="241" t="s">
        <v>185</v>
      </c>
      <c r="J76" s="244" t="s">
        <v>186</v>
      </c>
      <c r="K76" s="167">
        <v>46266</v>
      </c>
      <c r="L76" s="168">
        <v>46630</v>
      </c>
      <c r="M76" s="135">
        <v>1225</v>
      </c>
      <c r="N76"/>
    </row>
    <row r="77" spans="2:14">
      <c r="B77" s="184" t="s">
        <v>54</v>
      </c>
      <c r="C77" s="182" t="s">
        <v>90</v>
      </c>
      <c r="D77" s="360">
        <v>46242</v>
      </c>
      <c r="E77" s="24"/>
      <c r="F77" s="398">
        <v>250</v>
      </c>
      <c r="G77" s="241" t="s">
        <v>299</v>
      </c>
      <c r="H77" s="64">
        <f>IF(G77="y",F77,0)</f>
        <v>0</v>
      </c>
      <c r="I77" s="241" t="s">
        <v>185</v>
      </c>
      <c r="J77" s="244" t="s">
        <v>186</v>
      </c>
      <c r="K77" s="203">
        <v>46266</v>
      </c>
      <c r="L77" s="204">
        <v>46630</v>
      </c>
      <c r="M77" s="90">
        <v>1227</v>
      </c>
      <c r="N77"/>
    </row>
    <row r="78" spans="2:14" ht="18.95" customHeight="1">
      <c r="B78" s="42"/>
      <c r="F78" s="25"/>
      <c r="G78" s="128" t="s">
        <v>19</v>
      </c>
      <c r="H78" s="43">
        <f>SUM(H74:H77)</f>
        <v>0</v>
      </c>
      <c r="N78"/>
    </row>
    <row r="79" spans="2:14" ht="18.95" customHeight="1">
      <c r="F79" s="25"/>
      <c r="G79" s="131"/>
      <c r="H79" s="44"/>
      <c r="N79"/>
    </row>
    <row r="80" spans="2:14" ht="23.1" customHeight="1">
      <c r="B80" s="433" t="s">
        <v>55</v>
      </c>
      <c r="C80" s="433"/>
      <c r="D80" s="433"/>
      <c r="E80" s="433"/>
      <c r="F80" s="433"/>
      <c r="G80" s="433"/>
      <c r="H80" s="433"/>
      <c r="I80" s="433"/>
      <c r="J80" s="433"/>
      <c r="K80" s="433"/>
      <c r="L80" s="433"/>
      <c r="M80" s="433"/>
      <c r="N80"/>
    </row>
    <row r="81" spans="2:14" ht="69" customHeight="1">
      <c r="B81" s="77" t="s">
        <v>0</v>
      </c>
      <c r="C81" s="78" t="s">
        <v>20</v>
      </c>
      <c r="D81" s="352" t="s">
        <v>74</v>
      </c>
      <c r="E81" s="78" t="s">
        <v>68</v>
      </c>
      <c r="F81" s="83" t="s">
        <v>53</v>
      </c>
      <c r="G81" s="119" t="s">
        <v>31</v>
      </c>
      <c r="H81" s="46" t="s">
        <v>3</v>
      </c>
      <c r="I81" s="84" t="s">
        <v>183</v>
      </c>
      <c r="J81" s="84" t="s">
        <v>182</v>
      </c>
      <c r="K81" s="119" t="s">
        <v>29</v>
      </c>
      <c r="L81" s="119" t="s">
        <v>30</v>
      </c>
      <c r="M81" s="118" t="s">
        <v>23</v>
      </c>
      <c r="N81"/>
    </row>
    <row r="82" spans="2:14">
      <c r="B82" s="85" t="s">
        <v>135</v>
      </c>
      <c r="C82" s="92" t="s">
        <v>52</v>
      </c>
      <c r="D82" s="350" t="s">
        <v>47</v>
      </c>
      <c r="E82" s="65"/>
      <c r="F82" s="399">
        <v>5000</v>
      </c>
      <c r="G82" s="241" t="s">
        <v>299</v>
      </c>
      <c r="H82" s="52">
        <f>IF(G82="y",F82,0)</f>
        <v>0</v>
      </c>
      <c r="I82" s="241" t="s">
        <v>185</v>
      </c>
      <c r="J82" s="244" t="s">
        <v>186</v>
      </c>
      <c r="K82" s="185" t="s">
        <v>33</v>
      </c>
      <c r="L82" s="106" t="s">
        <v>33</v>
      </c>
      <c r="M82" s="90">
        <v>1226</v>
      </c>
      <c r="N82"/>
    </row>
    <row r="83" spans="2:14">
      <c r="B83" s="85" t="s">
        <v>137</v>
      </c>
      <c r="C83" s="92" t="s">
        <v>52</v>
      </c>
      <c r="D83" s="350" t="s">
        <v>47</v>
      </c>
      <c r="E83" s="28"/>
      <c r="F83" s="393">
        <v>7500</v>
      </c>
      <c r="G83" s="241" t="s">
        <v>299</v>
      </c>
      <c r="H83" s="52">
        <f>IF(G83="y",F83,0)</f>
        <v>0</v>
      </c>
      <c r="I83" s="241" t="s">
        <v>185</v>
      </c>
      <c r="J83" s="244" t="s">
        <v>186</v>
      </c>
      <c r="K83" s="185" t="s">
        <v>33</v>
      </c>
      <c r="L83" s="106" t="s">
        <v>33</v>
      </c>
      <c r="M83" s="90">
        <v>1226</v>
      </c>
      <c r="N83"/>
    </row>
    <row r="84" spans="2:14" ht="18.95" customHeight="1">
      <c r="B84" s="42"/>
      <c r="F84" s="25"/>
      <c r="G84" s="128" t="s">
        <v>19</v>
      </c>
      <c r="H84" s="43">
        <f>SUM(H82:H83)</f>
        <v>0</v>
      </c>
      <c r="N84"/>
    </row>
    <row r="85" spans="2:14" ht="18.95" customHeight="1">
      <c r="F85" s="25"/>
      <c r="G85" s="131"/>
      <c r="H85" s="44"/>
      <c r="N85"/>
    </row>
    <row r="86" spans="2:14" ht="24" customHeight="1">
      <c r="B86" s="433" t="s">
        <v>65</v>
      </c>
      <c r="C86" s="433"/>
      <c r="D86" s="433"/>
      <c r="E86" s="433"/>
      <c r="F86" s="433"/>
      <c r="G86" s="433"/>
      <c r="H86" s="433"/>
      <c r="I86" s="433"/>
      <c r="J86" s="433"/>
      <c r="K86" s="433"/>
      <c r="L86" s="433"/>
      <c r="M86" s="433"/>
      <c r="N86"/>
    </row>
    <row r="87" spans="2:14" ht="69" customHeight="1">
      <c r="B87" s="77" t="s">
        <v>0</v>
      </c>
      <c r="C87" s="78" t="s">
        <v>20</v>
      </c>
      <c r="D87" s="352" t="s">
        <v>74</v>
      </c>
      <c r="E87" s="78" t="s">
        <v>68</v>
      </c>
      <c r="F87" s="83" t="s">
        <v>53</v>
      </c>
      <c r="G87" s="119" t="s">
        <v>31</v>
      </c>
      <c r="H87" s="46" t="s">
        <v>3</v>
      </c>
      <c r="I87" s="84" t="s">
        <v>183</v>
      </c>
      <c r="J87" s="84" t="s">
        <v>182</v>
      </c>
      <c r="K87" s="119" t="s">
        <v>29</v>
      </c>
      <c r="L87" s="119" t="s">
        <v>30</v>
      </c>
      <c r="M87" s="118" t="s">
        <v>23</v>
      </c>
      <c r="N87"/>
    </row>
    <row r="88" spans="2:14">
      <c r="B88" s="104" t="s">
        <v>171</v>
      </c>
      <c r="C88" s="94" t="s">
        <v>90</v>
      </c>
      <c r="D88" s="366" t="s">
        <v>47</v>
      </c>
      <c r="E88" s="24"/>
      <c r="F88" s="400">
        <v>3000</v>
      </c>
      <c r="G88" s="241" t="s">
        <v>299</v>
      </c>
      <c r="H88" s="64">
        <f>IF(G88="y",F88,0)</f>
        <v>0</v>
      </c>
      <c r="I88" s="241" t="s">
        <v>185</v>
      </c>
      <c r="J88" s="244" t="s">
        <v>186</v>
      </c>
      <c r="K88" s="165" t="s">
        <v>33</v>
      </c>
      <c r="L88" s="163" t="s">
        <v>33</v>
      </c>
      <c r="M88" s="90">
        <v>1228</v>
      </c>
      <c r="N88"/>
    </row>
    <row r="89" spans="2:14">
      <c r="B89" s="87" t="s">
        <v>144</v>
      </c>
      <c r="C89" s="94" t="s">
        <v>99</v>
      </c>
      <c r="D89" s="366" t="s">
        <v>47</v>
      </c>
      <c r="E89" s="24"/>
      <c r="F89" s="400">
        <v>1500</v>
      </c>
      <c r="G89" s="241" t="s">
        <v>299</v>
      </c>
      <c r="H89" s="64">
        <f>IF(G89="y",F89,0)</f>
        <v>0</v>
      </c>
      <c r="I89" s="241" t="s">
        <v>185</v>
      </c>
      <c r="J89" s="244" t="s">
        <v>186</v>
      </c>
      <c r="K89" s="165" t="s">
        <v>33</v>
      </c>
      <c r="L89" s="163" t="s">
        <v>33</v>
      </c>
      <c r="M89" s="90">
        <v>1228</v>
      </c>
      <c r="N89"/>
    </row>
    <row r="90" spans="2:14">
      <c r="B90" s="105" t="s">
        <v>148</v>
      </c>
      <c r="C90" s="94" t="s">
        <v>90</v>
      </c>
      <c r="D90" s="366" t="s">
        <v>47</v>
      </c>
      <c r="E90" s="24"/>
      <c r="F90" s="400">
        <v>10000</v>
      </c>
      <c r="G90" s="241" t="s">
        <v>299</v>
      </c>
      <c r="H90" s="64">
        <f>IF(G90="y",F90,0)</f>
        <v>0</v>
      </c>
      <c r="I90" s="241" t="s">
        <v>185</v>
      </c>
      <c r="J90" s="244" t="s">
        <v>186</v>
      </c>
      <c r="K90" s="165" t="s">
        <v>33</v>
      </c>
      <c r="L90" s="163" t="s">
        <v>33</v>
      </c>
      <c r="M90" s="90">
        <v>1228</v>
      </c>
      <c r="N90"/>
    </row>
    <row r="91" spans="2:14" ht="18.95" customHeight="1">
      <c r="B91" s="42"/>
      <c r="F91" s="25"/>
      <c r="G91" s="128" t="s">
        <v>19</v>
      </c>
      <c r="H91" s="43">
        <f>SUM(H88:H90)</f>
        <v>0</v>
      </c>
      <c r="N91"/>
    </row>
    <row r="92" spans="2:14" ht="18.95" customHeight="1">
      <c r="B92" s="42"/>
      <c r="F92" s="25"/>
      <c r="G92" s="131"/>
      <c r="H92" s="44"/>
      <c r="N92"/>
    </row>
    <row r="93" spans="2:14" ht="24" customHeight="1">
      <c r="B93" s="433" t="s">
        <v>267</v>
      </c>
      <c r="C93" s="433"/>
      <c r="D93" s="433"/>
      <c r="E93" s="433"/>
      <c r="F93" s="433"/>
      <c r="G93" s="433"/>
      <c r="H93" s="433"/>
      <c r="I93" s="433"/>
      <c r="J93" s="433"/>
      <c r="K93" s="433"/>
      <c r="L93" s="433"/>
      <c r="M93" s="433"/>
      <c r="N93"/>
    </row>
    <row r="94" spans="2:14" ht="69" customHeight="1">
      <c r="B94" s="159" t="s">
        <v>0</v>
      </c>
      <c r="C94" s="155" t="s">
        <v>20</v>
      </c>
      <c r="D94" s="352" t="s">
        <v>74</v>
      </c>
      <c r="E94" s="78" t="s">
        <v>68</v>
      </c>
      <c r="F94" s="144" t="s">
        <v>53</v>
      </c>
      <c r="G94" s="160" t="s">
        <v>31</v>
      </c>
      <c r="H94" s="40" t="s">
        <v>3</v>
      </c>
      <c r="I94" s="84" t="s">
        <v>183</v>
      </c>
      <c r="J94" s="84" t="s">
        <v>182</v>
      </c>
      <c r="K94" s="160" t="s">
        <v>29</v>
      </c>
      <c r="L94" s="160" t="s">
        <v>30</v>
      </c>
      <c r="M94" s="161" t="s">
        <v>23</v>
      </c>
      <c r="N94"/>
    </row>
    <row r="95" spans="2:14">
      <c r="B95" t="s">
        <v>89</v>
      </c>
      <c r="C95" t="s">
        <v>90</v>
      </c>
      <c r="D95" s="357">
        <v>46242</v>
      </c>
      <c r="E95" s="19"/>
      <c r="F95" s="401">
        <v>1000</v>
      </c>
      <c r="G95" s="241" t="s">
        <v>299</v>
      </c>
      <c r="H95" s="66">
        <f t="shared" ref="H95:H98" si="5">IF(G95="y",F95,0)</f>
        <v>0</v>
      </c>
      <c r="I95" s="241" t="s">
        <v>185</v>
      </c>
      <c r="J95" s="244" t="s">
        <v>186</v>
      </c>
      <c r="K95" s="186">
        <v>45170</v>
      </c>
      <c r="L95" s="124">
        <v>45535</v>
      </c>
      <c r="M95" s="6">
        <v>1220</v>
      </c>
      <c r="N95"/>
    </row>
    <row r="96" spans="2:14">
      <c r="B96" t="s">
        <v>92</v>
      </c>
      <c r="C96" t="s">
        <v>90</v>
      </c>
      <c r="D96" s="360">
        <v>46242</v>
      </c>
      <c r="E96" s="20"/>
      <c r="F96" s="402">
        <v>2500</v>
      </c>
      <c r="G96" s="241" t="s">
        <v>299</v>
      </c>
      <c r="H96" s="61">
        <f>IF(G96="y",F96,0)</f>
        <v>0</v>
      </c>
      <c r="I96" s="241" t="s">
        <v>185</v>
      </c>
      <c r="J96" s="244" t="s">
        <v>186</v>
      </c>
      <c r="K96" s="186">
        <v>45170</v>
      </c>
      <c r="L96" s="124">
        <v>45535</v>
      </c>
      <c r="M96" s="202">
        <v>1220</v>
      </c>
      <c r="N96"/>
    </row>
    <row r="97" spans="2:14">
      <c r="B97" t="s">
        <v>94</v>
      </c>
      <c r="C97" t="s">
        <v>90</v>
      </c>
      <c r="D97" s="357">
        <v>46242</v>
      </c>
      <c r="E97" s="20"/>
      <c r="F97" s="402">
        <v>3500</v>
      </c>
      <c r="G97" s="241" t="s">
        <v>299</v>
      </c>
      <c r="H97" s="60">
        <f>IF(G97="y",F97,0)</f>
        <v>0</v>
      </c>
      <c r="I97" s="241" t="s">
        <v>185</v>
      </c>
      <c r="J97" s="244" t="s">
        <v>186</v>
      </c>
      <c r="K97" s="186">
        <v>45170</v>
      </c>
      <c r="L97" s="124">
        <v>45535</v>
      </c>
      <c r="M97" s="187">
        <v>1220</v>
      </c>
      <c r="N97"/>
    </row>
    <row r="98" spans="2:14">
      <c r="B98" t="s">
        <v>95</v>
      </c>
      <c r="C98" t="s">
        <v>90</v>
      </c>
      <c r="D98" s="360">
        <v>46242</v>
      </c>
      <c r="E98" s="20"/>
      <c r="F98" s="403">
        <v>5000</v>
      </c>
      <c r="G98" s="241" t="s">
        <v>299</v>
      </c>
      <c r="H98" s="61">
        <f t="shared" si="5"/>
        <v>0</v>
      </c>
      <c r="I98" s="241" t="s">
        <v>185</v>
      </c>
      <c r="J98" s="244" t="s">
        <v>186</v>
      </c>
      <c r="K98" s="186">
        <v>45170</v>
      </c>
      <c r="L98" s="124">
        <v>45535</v>
      </c>
      <c r="M98" s="202">
        <v>1220</v>
      </c>
      <c r="N98"/>
    </row>
    <row r="99" spans="2:14" ht="18.95" customHeight="1">
      <c r="B99" s="42"/>
      <c r="F99" s="22"/>
      <c r="G99" s="128" t="s">
        <v>19</v>
      </c>
      <c r="H99" s="43">
        <f>SUM(H95:H98)</f>
        <v>0</v>
      </c>
      <c r="M99" s="111"/>
      <c r="N99"/>
    </row>
    <row r="100" spans="2:14" ht="18.95" customHeight="1">
      <c r="F100" s="25"/>
      <c r="G100" s="131"/>
      <c r="H100" s="44"/>
      <c r="N100"/>
    </row>
    <row r="101" spans="2:14" ht="24" customHeight="1">
      <c r="B101" s="433" t="s">
        <v>175</v>
      </c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/>
    </row>
    <row r="102" spans="2:14" ht="69" customHeight="1">
      <c r="B102" s="286" t="s">
        <v>0</v>
      </c>
      <c r="C102" s="287" t="s">
        <v>20</v>
      </c>
      <c r="D102" s="370" t="s">
        <v>75</v>
      </c>
      <c r="E102" s="287" t="s">
        <v>68</v>
      </c>
      <c r="F102" s="289" t="s">
        <v>53</v>
      </c>
      <c r="G102" s="119" t="s">
        <v>31</v>
      </c>
      <c r="H102" s="46" t="s">
        <v>3</v>
      </c>
      <c r="I102" s="84" t="s">
        <v>183</v>
      </c>
      <c r="J102" s="84" t="s">
        <v>182</v>
      </c>
      <c r="K102" s="119" t="s">
        <v>29</v>
      </c>
      <c r="L102" s="119" t="s">
        <v>30</v>
      </c>
      <c r="M102" s="118" t="s">
        <v>23</v>
      </c>
      <c r="N102"/>
    </row>
    <row r="103" spans="2:14">
      <c r="B103" s="85" t="s">
        <v>190</v>
      </c>
      <c r="C103" s="92" t="s">
        <v>98</v>
      </c>
      <c r="D103" s="371" t="s">
        <v>86</v>
      </c>
      <c r="E103" s="11"/>
      <c r="F103" s="389">
        <v>1000</v>
      </c>
      <c r="G103" s="241" t="s">
        <v>299</v>
      </c>
      <c r="H103" s="52">
        <f>IF(G103="y",F103,0)</f>
        <v>0</v>
      </c>
      <c r="I103" s="241" t="s">
        <v>185</v>
      </c>
      <c r="J103" s="244" t="s">
        <v>186</v>
      </c>
      <c r="K103" s="290" t="s">
        <v>33</v>
      </c>
      <c r="L103" s="106" t="s">
        <v>33</v>
      </c>
      <c r="M103" s="6">
        <v>1229</v>
      </c>
      <c r="N103"/>
    </row>
    <row r="104" spans="2:14">
      <c r="B104" s="85" t="s">
        <v>193</v>
      </c>
      <c r="C104" s="92" t="s">
        <v>98</v>
      </c>
      <c r="D104" s="350" t="s">
        <v>284</v>
      </c>
      <c r="E104" s="11"/>
      <c r="F104" s="389">
        <v>1750</v>
      </c>
      <c r="G104" s="241" t="s">
        <v>299</v>
      </c>
      <c r="H104" s="52">
        <f>IF(G104="y",F104,0)</f>
        <v>0</v>
      </c>
      <c r="I104" s="241" t="s">
        <v>185</v>
      </c>
      <c r="J104" s="244" t="s">
        <v>186</v>
      </c>
      <c r="K104" s="290" t="s">
        <v>33</v>
      </c>
      <c r="L104" s="106" t="s">
        <v>33</v>
      </c>
      <c r="M104" s="6">
        <v>1230</v>
      </c>
      <c r="N104"/>
    </row>
    <row r="105" spans="2:14">
      <c r="B105" s="129" t="s">
        <v>192</v>
      </c>
      <c r="C105" s="92" t="s">
        <v>80</v>
      </c>
      <c r="D105" s="371" t="s">
        <v>86</v>
      </c>
      <c r="E105" s="11"/>
      <c r="F105" s="389">
        <v>1650</v>
      </c>
      <c r="G105" s="241" t="s">
        <v>299</v>
      </c>
      <c r="H105" s="52">
        <f>IF(G105="y",F105,0)</f>
        <v>0</v>
      </c>
      <c r="I105" s="241" t="s">
        <v>185</v>
      </c>
      <c r="J105" s="244" t="s">
        <v>186</v>
      </c>
      <c r="K105" s="290" t="s">
        <v>33</v>
      </c>
      <c r="L105" s="106" t="s">
        <v>33</v>
      </c>
      <c r="M105" s="6">
        <v>1231</v>
      </c>
      <c r="N105"/>
    </row>
    <row r="106" spans="2:14">
      <c r="B106" s="85" t="s">
        <v>189</v>
      </c>
      <c r="C106" s="92" t="s">
        <v>78</v>
      </c>
      <c r="D106" s="338">
        <v>46054</v>
      </c>
      <c r="E106" s="11"/>
      <c r="F106" s="389">
        <v>1000</v>
      </c>
      <c r="G106" s="241" t="s">
        <v>299</v>
      </c>
      <c r="H106" s="52">
        <f>IF(G106="y",F106,0)</f>
        <v>0</v>
      </c>
      <c r="I106" s="241" t="s">
        <v>185</v>
      </c>
      <c r="J106" s="244" t="s">
        <v>186</v>
      </c>
      <c r="K106" s="290" t="s">
        <v>33</v>
      </c>
      <c r="L106" s="106" t="s">
        <v>33</v>
      </c>
      <c r="M106" s="6">
        <v>1232</v>
      </c>
      <c r="N106"/>
    </row>
    <row r="107" spans="2:14">
      <c r="B107" s="291" t="s">
        <v>191</v>
      </c>
      <c r="C107" s="92" t="s">
        <v>123</v>
      </c>
      <c r="D107" s="371" t="s">
        <v>86</v>
      </c>
      <c r="E107" s="11"/>
      <c r="F107" s="389">
        <v>750</v>
      </c>
      <c r="G107" s="241" t="s">
        <v>299</v>
      </c>
      <c r="H107" s="52">
        <f>IF(G107="y",F107,0)</f>
        <v>0</v>
      </c>
      <c r="I107" s="241" t="s">
        <v>185</v>
      </c>
      <c r="J107" s="244" t="s">
        <v>186</v>
      </c>
      <c r="K107" s="290" t="s">
        <v>33</v>
      </c>
      <c r="L107" s="106" t="s">
        <v>33</v>
      </c>
      <c r="M107" s="6">
        <v>1233</v>
      </c>
      <c r="N107"/>
    </row>
    <row r="108" spans="2:14" ht="18.95" customHeight="1">
      <c r="B108" s="42"/>
      <c r="F108" s="25"/>
      <c r="G108" s="128" t="s">
        <v>19</v>
      </c>
      <c r="H108" s="43">
        <f>SUM(H103:H107)</f>
        <v>0</v>
      </c>
      <c r="N108"/>
    </row>
    <row r="109" spans="2:14" ht="18">
      <c r="B109" s="42"/>
      <c r="F109" s="25"/>
      <c r="G109" s="131"/>
      <c r="H109" s="44"/>
      <c r="N109"/>
    </row>
    <row r="110" spans="2:14" ht="24" customHeight="1">
      <c r="B110" s="433" t="s">
        <v>72</v>
      </c>
      <c r="C110" s="433"/>
      <c r="D110" s="433"/>
      <c r="E110" s="433"/>
      <c r="F110" s="433"/>
      <c r="G110" s="433"/>
      <c r="H110" s="433"/>
      <c r="I110" s="433"/>
      <c r="J110" s="433"/>
      <c r="K110" s="433"/>
      <c r="L110" s="433"/>
      <c r="M110" s="433"/>
      <c r="N110"/>
    </row>
    <row r="111" spans="2:14" ht="69" customHeight="1">
      <c r="B111" s="77" t="s">
        <v>0</v>
      </c>
      <c r="C111" s="78" t="s">
        <v>20</v>
      </c>
      <c r="D111" s="352" t="s">
        <v>75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 ht="15.95" customHeight="1">
      <c r="B112" s="92" t="s">
        <v>204</v>
      </c>
      <c r="C112" s="94" t="s">
        <v>77</v>
      </c>
      <c r="D112" s="372" t="s">
        <v>86</v>
      </c>
      <c r="E112" s="24"/>
      <c r="F112" s="400">
        <v>12500</v>
      </c>
      <c r="G112" s="241" t="s">
        <v>299</v>
      </c>
      <c r="H112" s="153">
        <f t="shared" ref="H112:H115" si="6">IF(G112="y",F112,0)</f>
        <v>0</v>
      </c>
      <c r="I112" s="241" t="s">
        <v>185</v>
      </c>
      <c r="J112" s="244" t="s">
        <v>186</v>
      </c>
      <c r="K112" s="162" t="s">
        <v>33</v>
      </c>
      <c r="L112" s="163" t="s">
        <v>33</v>
      </c>
      <c r="M112" s="90">
        <v>1259</v>
      </c>
      <c r="N112"/>
    </row>
    <row r="113" spans="1:14" ht="15.95" customHeight="1">
      <c r="B113" s="92" t="s">
        <v>268</v>
      </c>
      <c r="C113" s="94" t="s">
        <v>77</v>
      </c>
      <c r="D113" s="372" t="s">
        <v>86</v>
      </c>
      <c r="E113" s="24"/>
      <c r="F113" s="400">
        <v>6350</v>
      </c>
      <c r="G113" s="241" t="s">
        <v>299</v>
      </c>
      <c r="H113" s="153">
        <f>IF(G113="y",F113,0)</f>
        <v>0</v>
      </c>
      <c r="I113" s="241" t="s">
        <v>185</v>
      </c>
      <c r="J113" s="244" t="s">
        <v>186</v>
      </c>
      <c r="K113" s="162" t="s">
        <v>33</v>
      </c>
      <c r="L113" s="163" t="s">
        <v>33</v>
      </c>
      <c r="M113" s="90">
        <v>1259</v>
      </c>
      <c r="N113"/>
    </row>
    <row r="114" spans="1:14" ht="15.95" customHeight="1">
      <c r="B114" s="92" t="s">
        <v>206</v>
      </c>
      <c r="C114" s="94" t="s">
        <v>98</v>
      </c>
      <c r="D114" s="372" t="s">
        <v>86</v>
      </c>
      <c r="E114" s="24"/>
      <c r="F114" s="400">
        <v>14500</v>
      </c>
      <c r="G114" s="241" t="s">
        <v>299</v>
      </c>
      <c r="H114" s="153">
        <f>IF(G114="y",F114,0)</f>
        <v>0</v>
      </c>
      <c r="I114" s="241" t="s">
        <v>185</v>
      </c>
      <c r="J114" s="244" t="s">
        <v>186</v>
      </c>
      <c r="K114" s="162" t="s">
        <v>33</v>
      </c>
      <c r="L114" s="163" t="s">
        <v>33</v>
      </c>
      <c r="M114" s="90">
        <v>1259</v>
      </c>
      <c r="N114"/>
    </row>
    <row r="115" spans="1:14" ht="15.95" customHeight="1">
      <c r="B115" s="92" t="s">
        <v>269</v>
      </c>
      <c r="C115" s="94" t="s">
        <v>98</v>
      </c>
      <c r="D115" s="372" t="s">
        <v>86</v>
      </c>
      <c r="E115" s="24"/>
      <c r="F115" s="400">
        <v>7250</v>
      </c>
      <c r="G115" s="241" t="s">
        <v>299</v>
      </c>
      <c r="H115" s="153">
        <f t="shared" si="6"/>
        <v>0</v>
      </c>
      <c r="I115" s="241" t="s">
        <v>185</v>
      </c>
      <c r="J115" s="244" t="s">
        <v>186</v>
      </c>
      <c r="K115" s="162" t="s">
        <v>33</v>
      </c>
      <c r="L115" s="163" t="s">
        <v>33</v>
      </c>
      <c r="M115" s="90">
        <v>1259</v>
      </c>
      <c r="N115"/>
    </row>
    <row r="116" spans="1:14" ht="15.95" customHeight="1">
      <c r="B116" s="92" t="s">
        <v>208</v>
      </c>
      <c r="C116" s="94" t="s">
        <v>79</v>
      </c>
      <c r="D116" s="372" t="s">
        <v>86</v>
      </c>
      <c r="E116" s="24"/>
      <c r="F116" s="400">
        <v>13000</v>
      </c>
      <c r="G116" s="241" t="s">
        <v>299</v>
      </c>
      <c r="H116" s="153">
        <f>IF(G116="y",F116,0)</f>
        <v>0</v>
      </c>
      <c r="I116" s="241" t="s">
        <v>185</v>
      </c>
      <c r="J116" s="244" t="s">
        <v>186</v>
      </c>
      <c r="K116" s="162" t="s">
        <v>33</v>
      </c>
      <c r="L116" s="163" t="s">
        <v>33</v>
      </c>
      <c r="M116" s="90">
        <v>1259</v>
      </c>
      <c r="N116"/>
    </row>
    <row r="117" spans="1:14" ht="15.95" customHeight="1">
      <c r="B117" s="92" t="s">
        <v>270</v>
      </c>
      <c r="C117" s="94" t="s">
        <v>79</v>
      </c>
      <c r="D117" s="372" t="s">
        <v>86</v>
      </c>
      <c r="E117" s="24"/>
      <c r="F117" s="400">
        <v>6500</v>
      </c>
      <c r="G117" s="241" t="s">
        <v>299</v>
      </c>
      <c r="H117" s="153">
        <f>IF(G117="y",F117,0)</f>
        <v>0</v>
      </c>
      <c r="I117" s="241" t="s">
        <v>185</v>
      </c>
      <c r="J117" s="244" t="s">
        <v>186</v>
      </c>
      <c r="K117" s="162" t="s">
        <v>33</v>
      </c>
      <c r="L117" s="163" t="s">
        <v>33</v>
      </c>
      <c r="M117" s="90">
        <v>1259</v>
      </c>
      <c r="N117"/>
    </row>
    <row r="118" spans="1:14" ht="18.95" customHeight="1">
      <c r="B118" s="42"/>
      <c r="F118" s="25"/>
      <c r="G118" s="128" t="s">
        <v>19</v>
      </c>
      <c r="H118" s="43">
        <f>SUM(H112:H117)</f>
        <v>0</v>
      </c>
      <c r="N118"/>
    </row>
    <row r="119" spans="1:14" ht="18">
      <c r="B119" s="42"/>
      <c r="F119" s="25"/>
      <c r="G119" s="131"/>
      <c r="H119" s="44"/>
      <c r="N119"/>
    </row>
    <row r="120" spans="1:14" ht="24" customHeight="1">
      <c r="B120" s="433" t="s">
        <v>67</v>
      </c>
      <c r="C120" s="433"/>
      <c r="D120" s="433"/>
      <c r="E120" s="433"/>
      <c r="F120" s="433"/>
      <c r="G120" s="433"/>
      <c r="H120" s="433"/>
      <c r="I120" s="433"/>
      <c r="J120" s="433"/>
      <c r="K120" s="433"/>
      <c r="L120" s="433"/>
      <c r="M120" s="433"/>
      <c r="N120"/>
    </row>
    <row r="121" spans="1:14" ht="69" customHeight="1">
      <c r="B121" s="77" t="s">
        <v>0</v>
      </c>
      <c r="C121" s="78" t="s">
        <v>20</v>
      </c>
      <c r="D121" s="352" t="s">
        <v>25</v>
      </c>
      <c r="E121" s="78" t="s">
        <v>68</v>
      </c>
      <c r="F121" s="83" t="s">
        <v>53</v>
      </c>
      <c r="G121" s="119" t="s">
        <v>31</v>
      </c>
      <c r="H121" s="46" t="s">
        <v>3</v>
      </c>
      <c r="I121" s="84" t="s">
        <v>183</v>
      </c>
      <c r="J121" s="84" t="s">
        <v>182</v>
      </c>
      <c r="K121" s="119" t="s">
        <v>29</v>
      </c>
      <c r="L121" s="119" t="s">
        <v>30</v>
      </c>
      <c r="M121" s="118" t="s">
        <v>23</v>
      </c>
      <c r="N121"/>
    </row>
    <row r="122" spans="1:14" ht="15.95" customHeight="1">
      <c r="B122" s="104" t="s">
        <v>96</v>
      </c>
      <c r="C122" s="94" t="s">
        <v>99</v>
      </c>
      <c r="D122" s="366" t="s">
        <v>47</v>
      </c>
      <c r="E122" s="24"/>
      <c r="F122" s="404" t="s">
        <v>33</v>
      </c>
      <c r="G122" s="241" t="s">
        <v>299</v>
      </c>
      <c r="H122" s="107">
        <f>IF(G122="y",F122,0)</f>
        <v>0</v>
      </c>
      <c r="I122" s="241" t="s">
        <v>185</v>
      </c>
      <c r="J122" s="244" t="s">
        <v>186</v>
      </c>
      <c r="K122" s="165" t="s">
        <v>33</v>
      </c>
      <c r="L122" s="163" t="s">
        <v>33</v>
      </c>
      <c r="M122" s="90">
        <v>1235</v>
      </c>
      <c r="N122"/>
    </row>
    <row r="123" spans="1:14" ht="15.95" customHeight="1">
      <c r="B123" s="104" t="s">
        <v>174</v>
      </c>
      <c r="C123" s="94" t="s">
        <v>39</v>
      </c>
      <c r="D123" s="366" t="s">
        <v>47</v>
      </c>
      <c r="E123" s="24"/>
      <c r="F123" s="404" t="s">
        <v>33</v>
      </c>
      <c r="G123" s="241" t="s">
        <v>299</v>
      </c>
      <c r="H123" s="107">
        <f>IF(G123="y",F123,0)</f>
        <v>0</v>
      </c>
      <c r="I123" s="241" t="s">
        <v>185</v>
      </c>
      <c r="J123" s="244" t="s">
        <v>186</v>
      </c>
      <c r="K123" s="165" t="s">
        <v>33</v>
      </c>
      <c r="L123" s="163" t="s">
        <v>33</v>
      </c>
      <c r="M123" s="90">
        <v>1234</v>
      </c>
      <c r="N123"/>
    </row>
    <row r="124" spans="1:14" s="95" customFormat="1">
      <c r="B124" s="136" t="s">
        <v>172</v>
      </c>
      <c r="C124" s="137" t="s">
        <v>90</v>
      </c>
      <c r="D124" s="411">
        <v>46242</v>
      </c>
      <c r="E124" s="412"/>
      <c r="F124" s="389">
        <v>500</v>
      </c>
      <c r="G124" s="242" t="s">
        <v>299</v>
      </c>
      <c r="H124" s="413">
        <f>IF(G124="y",F124,0)</f>
        <v>0</v>
      </c>
      <c r="I124" s="244" t="s">
        <v>185</v>
      </c>
      <c r="J124" s="244" t="s">
        <v>186</v>
      </c>
      <c r="K124" s="415">
        <v>46266</v>
      </c>
      <c r="L124" s="416">
        <v>46630</v>
      </c>
      <c r="M124" s="417">
        <v>1223</v>
      </c>
      <c r="N124"/>
    </row>
    <row r="125" spans="1:14" ht="18.95" customHeight="1">
      <c r="B125" s="42"/>
      <c r="F125" s="25"/>
      <c r="G125" s="128" t="s">
        <v>19</v>
      </c>
      <c r="H125" s="43">
        <f>SUM(H122:H123)</f>
        <v>0</v>
      </c>
      <c r="N125"/>
    </row>
    <row r="126" spans="1:14" ht="18">
      <c r="B126" s="42"/>
      <c r="F126" s="25"/>
      <c r="G126" s="131"/>
      <c r="H126" s="44"/>
      <c r="N126"/>
    </row>
    <row r="127" spans="1:14" ht="24" customHeight="1">
      <c r="B127" s="433" t="s">
        <v>101</v>
      </c>
      <c r="C127" s="433"/>
      <c r="D127" s="433"/>
      <c r="E127" s="433"/>
      <c r="F127" s="433"/>
      <c r="G127" s="433"/>
      <c r="H127" s="433"/>
      <c r="I127" s="433"/>
      <c r="J127" s="433"/>
      <c r="K127" s="433"/>
      <c r="L127" s="433"/>
      <c r="M127" s="433"/>
      <c r="N127"/>
    </row>
    <row r="128" spans="1:14" ht="69" customHeight="1">
      <c r="A128" s="383"/>
      <c r="B128" s="77" t="s">
        <v>82</v>
      </c>
      <c r="C128" s="151" t="s">
        <v>20</v>
      </c>
      <c r="D128" s="373" t="s">
        <v>26</v>
      </c>
      <c r="E128" s="151" t="s">
        <v>68</v>
      </c>
      <c r="F128" s="151" t="s">
        <v>1</v>
      </c>
      <c r="G128" s="119" t="s">
        <v>31</v>
      </c>
      <c r="H128" s="47" t="s">
        <v>3</v>
      </c>
      <c r="I128" s="84" t="s">
        <v>183</v>
      </c>
      <c r="J128" s="84" t="s">
        <v>182</v>
      </c>
      <c r="K128" s="150" t="s">
        <v>29</v>
      </c>
      <c r="L128" s="150" t="s">
        <v>30</v>
      </c>
      <c r="M128" s="151" t="s">
        <v>23</v>
      </c>
      <c r="N128"/>
    </row>
    <row r="129" spans="1:14">
      <c r="A129" s="383"/>
      <c r="B129" s="378" t="s">
        <v>293</v>
      </c>
      <c r="C129" s="379" t="s">
        <v>90</v>
      </c>
      <c r="D129" s="380" t="s">
        <v>308</v>
      </c>
      <c r="E129" s="381"/>
      <c r="F129" s="405">
        <v>1500</v>
      </c>
      <c r="G129" s="242" t="s">
        <v>299</v>
      </c>
      <c r="H129" s="423">
        <f t="shared" ref="H129" si="7">IF(G129="y",F129,0)</f>
        <v>0</v>
      </c>
      <c r="I129" s="242" t="s">
        <v>185</v>
      </c>
      <c r="J129" s="244" t="s">
        <v>186</v>
      </c>
      <c r="K129" s="418">
        <v>46161</v>
      </c>
      <c r="L129" s="419">
        <v>46164</v>
      </c>
      <c r="M129" s="420">
        <v>1219</v>
      </c>
      <c r="N129"/>
    </row>
    <row r="130" spans="1:14" ht="15" customHeight="1">
      <c r="A130" s="383"/>
      <c r="B130" s="346" t="s">
        <v>297</v>
      </c>
      <c r="C130" s="376" t="s">
        <v>77</v>
      </c>
      <c r="D130" s="360" t="s">
        <v>301</v>
      </c>
      <c r="E130" s="377"/>
      <c r="F130" s="406">
        <v>500</v>
      </c>
      <c r="G130" s="242" t="s">
        <v>299</v>
      </c>
      <c r="H130" s="109">
        <f t="shared" ref="H130:H133" si="8">IF(G130="y",F130,0)</f>
        <v>0</v>
      </c>
      <c r="I130" s="241" t="s">
        <v>185</v>
      </c>
      <c r="J130" s="244" t="s">
        <v>186</v>
      </c>
      <c r="K130" s="349" t="s">
        <v>301</v>
      </c>
      <c r="L130" s="349" t="s">
        <v>301</v>
      </c>
      <c r="M130" s="111">
        <v>1214</v>
      </c>
      <c r="N130"/>
    </row>
    <row r="131" spans="1:14">
      <c r="A131" s="383"/>
      <c r="B131" s="177" t="s">
        <v>295</v>
      </c>
      <c r="C131" s="157" t="s">
        <v>130</v>
      </c>
      <c r="D131" s="357" t="s">
        <v>301</v>
      </c>
      <c r="E131" s="421"/>
      <c r="F131" s="407">
        <v>1000</v>
      </c>
      <c r="G131" s="242" t="s">
        <v>299</v>
      </c>
      <c r="H131" s="110">
        <f>IF(G131="y",F131,0)</f>
        <v>0</v>
      </c>
      <c r="I131" s="241" t="s">
        <v>185</v>
      </c>
      <c r="J131" s="244" t="s">
        <v>186</v>
      </c>
      <c r="K131" s="349" t="s">
        <v>301</v>
      </c>
      <c r="L131" s="349" t="s">
        <v>301</v>
      </c>
      <c r="M131" s="111">
        <v>1215</v>
      </c>
      <c r="N131"/>
    </row>
    <row r="132" spans="1:14">
      <c r="A132" s="383"/>
      <c r="B132" s="333" t="s">
        <v>295</v>
      </c>
      <c r="C132" s="95" t="s">
        <v>129</v>
      </c>
      <c r="D132" s="338" t="s">
        <v>302</v>
      </c>
      <c r="E132" s="238"/>
      <c r="F132" s="408">
        <v>1000</v>
      </c>
      <c r="G132" s="242" t="s">
        <v>299</v>
      </c>
      <c r="H132" s="110">
        <f>IF(G132="y",F132,0)</f>
        <v>0</v>
      </c>
      <c r="I132" s="241" t="s">
        <v>185</v>
      </c>
      <c r="J132" s="244" t="s">
        <v>186</v>
      </c>
      <c r="K132" s="339" t="s">
        <v>302</v>
      </c>
      <c r="L132" s="339" t="s">
        <v>302</v>
      </c>
      <c r="M132" s="111">
        <v>1216</v>
      </c>
      <c r="N132"/>
    </row>
    <row r="133" spans="1:14" s="95" customFormat="1">
      <c r="A133" s="382"/>
      <c r="B133" s="422" t="s">
        <v>297</v>
      </c>
      <c r="C133" s="95" t="s">
        <v>280</v>
      </c>
      <c r="D133" s="364" t="s">
        <v>303</v>
      </c>
      <c r="E133" s="112"/>
      <c r="F133" s="407">
        <v>500</v>
      </c>
      <c r="G133" s="242" t="s">
        <v>299</v>
      </c>
      <c r="H133" s="109">
        <f t="shared" si="8"/>
        <v>0</v>
      </c>
      <c r="I133" s="241" t="s">
        <v>185</v>
      </c>
      <c r="J133" s="244" t="s">
        <v>186</v>
      </c>
      <c r="K133" s="349" t="s">
        <v>303</v>
      </c>
      <c r="L133" s="349" t="s">
        <v>303</v>
      </c>
      <c r="M133" s="111">
        <v>1217</v>
      </c>
      <c r="N133"/>
    </row>
    <row r="134" spans="1:14" s="95" customFormat="1">
      <c r="A134" s="382"/>
      <c r="B134" s="176" t="s">
        <v>292</v>
      </c>
      <c r="C134" s="1" t="s">
        <v>98</v>
      </c>
      <c r="D134" s="364" t="s">
        <v>303</v>
      </c>
      <c r="E134" s="206"/>
      <c r="F134" s="408">
        <v>1000</v>
      </c>
      <c r="G134" s="242" t="s">
        <v>299</v>
      </c>
      <c r="H134" s="110">
        <f>IF(G134="y",F134,0)</f>
        <v>0</v>
      </c>
      <c r="I134" s="241" t="s">
        <v>185</v>
      </c>
      <c r="J134" s="244" t="s">
        <v>186</v>
      </c>
      <c r="K134" s="349" t="s">
        <v>303</v>
      </c>
      <c r="L134" s="349" t="s">
        <v>303</v>
      </c>
      <c r="M134" s="111">
        <v>1218</v>
      </c>
      <c r="N134"/>
    </row>
    <row r="135" spans="1:14" s="95" customFormat="1">
      <c r="A135" s="382"/>
      <c r="B135" s="177" t="s">
        <v>295</v>
      </c>
      <c r="C135" s="1" t="s">
        <v>98</v>
      </c>
      <c r="D135" s="294" t="s">
        <v>283</v>
      </c>
      <c r="E135" s="206"/>
      <c r="F135" s="408">
        <v>1000</v>
      </c>
      <c r="G135" s="242" t="s">
        <v>299</v>
      </c>
      <c r="H135" s="110">
        <f>IF(G135="y",F135,0)</f>
        <v>0</v>
      </c>
      <c r="I135" s="241" t="s">
        <v>185</v>
      </c>
      <c r="J135" s="244" t="s">
        <v>186</v>
      </c>
      <c r="K135" s="345" t="s">
        <v>283</v>
      </c>
      <c r="L135" s="345" t="s">
        <v>283</v>
      </c>
      <c r="M135" s="93">
        <v>1199</v>
      </c>
      <c r="N135"/>
    </row>
    <row r="136" spans="1:14">
      <c r="A136" s="383"/>
      <c r="B136" s="189"/>
      <c r="G136" s="128" t="s">
        <v>19</v>
      </c>
      <c r="H136" s="375">
        <f>SUM(H129:H135)</f>
        <v>0</v>
      </c>
      <c r="N136"/>
    </row>
    <row r="137" spans="1:14" ht="18">
      <c r="A137" s="383"/>
      <c r="B137" s="190"/>
      <c r="G137" s="131"/>
      <c r="H137" s="113"/>
      <c r="N137"/>
    </row>
    <row r="138" spans="1:14" ht="24" customHeight="1">
      <c r="B138" s="433" t="s">
        <v>71</v>
      </c>
      <c r="C138" s="433"/>
      <c r="D138" s="433"/>
      <c r="E138" s="433"/>
      <c r="F138" s="433"/>
      <c r="G138" s="433"/>
      <c r="H138" s="433"/>
      <c r="I138" s="433"/>
      <c r="J138" s="433"/>
      <c r="K138" s="433"/>
      <c r="L138" s="433"/>
      <c r="M138" s="433"/>
      <c r="N138"/>
    </row>
    <row r="139" spans="1:14" ht="69" customHeight="1">
      <c r="B139" s="77" t="s">
        <v>0</v>
      </c>
      <c r="C139" s="78" t="s">
        <v>20</v>
      </c>
      <c r="D139" s="352" t="s">
        <v>74</v>
      </c>
      <c r="E139" s="78" t="s">
        <v>68</v>
      </c>
      <c r="F139" s="83" t="s">
        <v>53</v>
      </c>
      <c r="G139" s="119" t="s">
        <v>31</v>
      </c>
      <c r="H139" s="46" t="s">
        <v>3</v>
      </c>
      <c r="I139" s="84" t="s">
        <v>183</v>
      </c>
      <c r="J139" s="84" t="s">
        <v>182</v>
      </c>
      <c r="K139" s="119" t="s">
        <v>29</v>
      </c>
      <c r="L139" s="119" t="s">
        <v>30</v>
      </c>
      <c r="M139" s="118" t="s">
        <v>23</v>
      </c>
      <c r="N139"/>
    </row>
    <row r="140" spans="1:14">
      <c r="B140" s="104" t="s">
        <v>168</v>
      </c>
      <c r="C140" s="182" t="s">
        <v>90</v>
      </c>
      <c r="D140" s="366" t="s">
        <v>33</v>
      </c>
      <c r="E140" s="114"/>
      <c r="F140" s="404" t="s">
        <v>33</v>
      </c>
      <c r="G140" s="242" t="s">
        <v>299</v>
      </c>
      <c r="H140" s="76">
        <f t="shared" ref="H140:H142" si="9">IF(G140="y",F140,0)</f>
        <v>0</v>
      </c>
      <c r="I140" s="241" t="s">
        <v>185</v>
      </c>
      <c r="J140" s="244" t="s">
        <v>186</v>
      </c>
      <c r="K140" s="284">
        <v>46023</v>
      </c>
      <c r="L140" s="285">
        <v>46387</v>
      </c>
      <c r="M140" s="90">
        <v>1236</v>
      </c>
      <c r="N140"/>
    </row>
    <row r="141" spans="1:14">
      <c r="B141" s="104" t="s">
        <v>169</v>
      </c>
      <c r="C141" s="94" t="s">
        <v>90</v>
      </c>
      <c r="D141" s="366" t="s">
        <v>33</v>
      </c>
      <c r="E141" s="114"/>
      <c r="F141" s="404" t="s">
        <v>33</v>
      </c>
      <c r="G141" s="242" t="s">
        <v>299</v>
      </c>
      <c r="H141" s="76">
        <f t="shared" si="9"/>
        <v>0</v>
      </c>
      <c r="I141" s="241" t="s">
        <v>185</v>
      </c>
      <c r="J141" s="244" t="s">
        <v>186</v>
      </c>
      <c r="K141" s="284">
        <v>45292</v>
      </c>
      <c r="L141" s="285">
        <v>45657</v>
      </c>
      <c r="M141" s="90">
        <v>1237</v>
      </c>
      <c r="N141"/>
    </row>
    <row r="142" spans="1:14">
      <c r="B142" s="104" t="s">
        <v>170</v>
      </c>
      <c r="C142" s="94" t="s">
        <v>90</v>
      </c>
      <c r="D142" s="366" t="s">
        <v>33</v>
      </c>
      <c r="E142" s="24"/>
      <c r="F142" s="404" t="s">
        <v>33</v>
      </c>
      <c r="G142" s="242" t="s">
        <v>299</v>
      </c>
      <c r="H142" s="76">
        <f t="shared" si="9"/>
        <v>0</v>
      </c>
      <c r="I142" s="241" t="s">
        <v>185</v>
      </c>
      <c r="J142" s="244" t="s">
        <v>186</v>
      </c>
      <c r="K142" s="284">
        <v>45292</v>
      </c>
      <c r="L142" s="285">
        <v>45657</v>
      </c>
      <c r="M142" s="90">
        <v>1238</v>
      </c>
      <c r="N142"/>
    </row>
    <row r="143" spans="1:14" ht="18">
      <c r="B143" s="126"/>
      <c r="F143" s="25"/>
      <c r="G143" s="128" t="s">
        <v>19</v>
      </c>
      <c r="H143" s="43">
        <f>SUM(H140:H142)</f>
        <v>0</v>
      </c>
    </row>
    <row r="144" spans="1:14" ht="18">
      <c r="B144" s="311"/>
      <c r="F144" s="131"/>
      <c r="G144" s="48"/>
    </row>
    <row r="145" spans="2:8" ht="21.75">
      <c r="B145" s="315"/>
      <c r="C145" s="315"/>
      <c r="G145" s="131"/>
      <c r="H145" s="44"/>
    </row>
    <row r="146" spans="2:8">
      <c r="G146" s="316" t="s">
        <v>18</v>
      </c>
      <c r="H146" s="49">
        <f>SUM(H13,H25,H44,H53,H59,H68,H78,H84,H91,H99,H108,H118,H125,H136,H143)</f>
        <v>0</v>
      </c>
    </row>
  </sheetData>
  <sheetProtection algorithmName="SHA-512" hashValue="S7ka1P0Bxf3Qv2cFsln1Gjq/Yx4QqBnnMJEj9tENZH+ycFG8VSg/29Ow73YBlW7tENYRO2YyRGM+3Mu0OT6OCA==" saltValue="VzVltVmqPJg3jCoaeoDAbA==" spinCount="100000" sheet="1" selectLockedCells="1"/>
  <mergeCells count="20">
    <mergeCell ref="B4:M4"/>
    <mergeCell ref="B6:M6"/>
    <mergeCell ref="B15:M15"/>
    <mergeCell ref="B27:M27"/>
    <mergeCell ref="B93:M93"/>
    <mergeCell ref="B72:M72"/>
    <mergeCell ref="B80:M80"/>
    <mergeCell ref="B86:M86"/>
    <mergeCell ref="B46:M46"/>
    <mergeCell ref="B48:M48"/>
    <mergeCell ref="B55:M55"/>
    <mergeCell ref="B61:M61"/>
    <mergeCell ref="B70:M70"/>
    <mergeCell ref="B101:M101"/>
    <mergeCell ref="B127:M127"/>
    <mergeCell ref="G17:G20"/>
    <mergeCell ref="G29:G35"/>
    <mergeCell ref="B138:M138"/>
    <mergeCell ref="B110:M110"/>
    <mergeCell ref="B120:M120"/>
  </mergeCells>
  <conditionalFormatting sqref="B2">
    <cfRule type="expression" dxfId="11" priority="1">
      <formula>OR(B2="(ENTER SUPPLIER COMPANY NAME HERE)",ISBLANK(B2))</formula>
    </cfRule>
  </conditionalFormatting>
  <conditionalFormatting sqref="G8 G10:G12 G17:G20 G22:G24 G29:G35 G37:G39 G41:G43 G50:G52 G57:G58 G63:G67 G74:G77 G82:G83 G88:G90 G95:G98 G103:G107 G112:G117 G122:G124 G129:G135 G140:G142">
    <cfRule type="expression" dxfId="10" priority="2">
      <formula>OR(G8="(enter 'y' to select)",ISBLANK(G8))</formula>
    </cfRule>
    <cfRule type="expression" dxfId="9" priority="6">
      <formula>LOWER(G8)="y"</formula>
    </cfRule>
  </conditionalFormatting>
  <conditionalFormatting sqref="I10:I12 I17:I20 I22:I24 I29:I35 I37:I39 I41:I43 I50:I52 I57:I58 I63:I67 I74:I77 I82:I83 I88:I90 I95:I98 I103:I107 I112:I117 I122:I124 I129:I135 I140:I142">
    <cfRule type="expression" dxfId="8" priority="5">
      <formula>OR(I10="(enter contact name)",ISBLANK(I10))</formula>
    </cfRule>
  </conditionalFormatting>
  <conditionalFormatting sqref="I8:J8 J10:J12 J17:J20 J22:J24 J29:J35 J37:J39 J41:J43 J50:J52 J57:J58 J63:J67 J74:J77 J82:J83 J88:J90 J95:J98 J103:J107 J112:J117 J122:J124 J129:J135 J140:J142">
    <cfRule type="expression" dxfId="7" priority="4">
      <formula>OR(I8="(enter contact email)",ISBLANK(I8))</formula>
    </cfRule>
  </conditionalFormatting>
  <pageMargins left="0.7" right="0.7" top="0.75" bottom="0.75" header="0.3" footer="0.3"/>
  <pageSetup orientation="portrait" horizontalDpi="0" verticalDpi="0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view="pageLayout" zoomScaleNormal="100" workbookViewId="0">
      <selection activeCell="C21" sqref="C21:G22"/>
    </sheetView>
  </sheetViews>
  <sheetFormatPr defaultColWidth="10.625" defaultRowHeight="15.75"/>
  <cols>
    <col min="1" max="1" width="10.875" customWidth="1"/>
    <col min="3" max="3" width="10.875" customWidth="1"/>
    <col min="7" max="7" width="19" customWidth="1"/>
    <col min="9" max="9" width="10.875" customWidth="1"/>
  </cols>
  <sheetData>
    <row r="1" spans="1:7">
      <c r="A1" s="435"/>
      <c r="B1" s="435"/>
      <c r="C1" s="435"/>
      <c r="D1" s="435"/>
      <c r="E1" s="435"/>
      <c r="F1" s="435"/>
      <c r="G1" s="435"/>
    </row>
    <row r="2" spans="1:7">
      <c r="A2" s="435"/>
      <c r="B2" s="435"/>
      <c r="C2" s="435"/>
      <c r="D2" s="435"/>
      <c r="E2" s="435"/>
      <c r="F2" s="435"/>
      <c r="G2" s="435"/>
    </row>
    <row r="3" spans="1:7">
      <c r="A3" s="435"/>
      <c r="B3" s="435"/>
      <c r="C3" s="435"/>
      <c r="D3" s="435"/>
      <c r="E3" s="435"/>
      <c r="F3" s="435"/>
      <c r="G3" s="435"/>
    </row>
    <row r="4" spans="1:7">
      <c r="A4" s="435"/>
      <c r="B4" s="435"/>
      <c r="C4" s="435"/>
      <c r="D4" s="435"/>
      <c r="E4" s="435"/>
      <c r="F4" s="435"/>
      <c r="G4" s="435"/>
    </row>
    <row r="5" spans="1:7">
      <c r="A5" s="435"/>
      <c r="B5" s="435"/>
      <c r="C5" s="435"/>
      <c r="D5" s="435"/>
      <c r="E5" s="435"/>
      <c r="F5" s="435"/>
      <c r="G5" s="435"/>
    </row>
    <row r="6" spans="1:7" ht="17.100000000000001" customHeight="1">
      <c r="A6" s="317"/>
      <c r="B6" s="318" t="s">
        <v>14</v>
      </c>
      <c r="C6" s="337" t="s">
        <v>271</v>
      </c>
      <c r="D6" s="317"/>
      <c r="E6" s="317"/>
      <c r="F6" s="317"/>
      <c r="G6" s="317"/>
    </row>
    <row r="7" spans="1:7" ht="12" customHeight="1">
      <c r="B7" s="318"/>
    </row>
    <row r="8" spans="1:7" ht="23.1" customHeight="1">
      <c r="B8" s="319" t="s">
        <v>6</v>
      </c>
      <c r="C8" s="436"/>
      <c r="D8" s="437"/>
      <c r="E8" s="437"/>
      <c r="F8" s="437"/>
      <c r="G8" s="438"/>
    </row>
    <row r="9" spans="1:7" ht="23.1" customHeight="1">
      <c r="B9" s="319" t="s">
        <v>7</v>
      </c>
      <c r="C9" s="439"/>
      <c r="D9" s="440"/>
      <c r="E9" s="319" t="s">
        <v>9</v>
      </c>
      <c r="F9" s="439"/>
      <c r="G9" s="440"/>
    </row>
    <row r="10" spans="1:7" ht="23.1" customHeight="1">
      <c r="B10" s="319" t="s">
        <v>8</v>
      </c>
      <c r="C10" s="436"/>
      <c r="D10" s="438"/>
      <c r="E10" s="319" t="s">
        <v>10</v>
      </c>
      <c r="F10" s="436"/>
      <c r="G10" s="438"/>
    </row>
    <row r="11" spans="1:7" ht="12" customHeight="1">
      <c r="B11" s="319"/>
      <c r="C11" s="320"/>
      <c r="D11" s="320"/>
      <c r="E11" s="319"/>
      <c r="F11" s="320"/>
      <c r="G11" s="320"/>
    </row>
    <row r="12" spans="1:7" ht="23.1" customHeight="1">
      <c r="A12" s="95"/>
      <c r="B12" s="319" t="s">
        <v>56</v>
      </c>
      <c r="C12" s="436"/>
      <c r="D12" s="438"/>
      <c r="E12" s="319" t="s">
        <v>149</v>
      </c>
      <c r="F12" s="436"/>
      <c r="G12" s="438"/>
    </row>
    <row r="13" spans="1:7" ht="23.1" customHeight="1">
      <c r="A13" s="95"/>
      <c r="B13" s="319" t="s">
        <v>57</v>
      </c>
      <c r="C13" s="441"/>
      <c r="D13" s="442"/>
      <c r="E13" s="443"/>
      <c r="F13" s="319" t="s">
        <v>11</v>
      </c>
      <c r="G13" s="198"/>
    </row>
    <row r="14" spans="1:7" ht="23.1" customHeight="1">
      <c r="A14" s="95"/>
      <c r="B14" s="319" t="s">
        <v>28</v>
      </c>
      <c r="C14" s="457"/>
      <c r="D14" s="458"/>
      <c r="E14" s="458"/>
      <c r="F14" s="321"/>
    </row>
    <row r="15" spans="1:7" ht="23.1" customHeight="1">
      <c r="A15" s="95"/>
      <c r="B15" s="319" t="s">
        <v>102</v>
      </c>
      <c r="C15" s="449"/>
      <c r="D15" s="450"/>
      <c r="E15" s="443"/>
      <c r="F15" s="321"/>
    </row>
    <row r="16" spans="1:7" ht="12" customHeight="1"/>
    <row r="17" spans="1:7" ht="27" customHeight="1">
      <c r="A17" s="95"/>
      <c r="B17" s="447" t="s">
        <v>158</v>
      </c>
      <c r="C17" s="448"/>
      <c r="D17" s="239"/>
      <c r="E17" s="322"/>
      <c r="F17" s="322"/>
      <c r="G17" s="322"/>
    </row>
    <row r="18" spans="1:7" ht="12" customHeight="1">
      <c r="A18" s="95"/>
      <c r="B18" s="323"/>
      <c r="C18" s="95"/>
    </row>
    <row r="19" spans="1:7" ht="27" customHeight="1">
      <c r="A19" s="447" t="s">
        <v>150</v>
      </c>
      <c r="B19" s="447"/>
      <c r="C19" s="448"/>
      <c r="D19" s="240"/>
      <c r="E19" s="321"/>
      <c r="F19" s="321"/>
    </row>
    <row r="20" spans="1:7" ht="12" customHeight="1">
      <c r="E20" s="321"/>
      <c r="G20" s="324"/>
    </row>
    <row r="21" spans="1:7" ht="18.95" customHeight="1">
      <c r="A21" s="95"/>
      <c r="B21" s="321" t="s">
        <v>12</v>
      </c>
      <c r="C21" s="451"/>
      <c r="D21" s="452"/>
      <c r="E21" s="452"/>
      <c r="F21" s="452"/>
      <c r="G21" s="453"/>
    </row>
    <row r="22" spans="1:7" ht="18.95" customHeight="1">
      <c r="C22" s="454"/>
      <c r="D22" s="455"/>
      <c r="E22" s="455"/>
      <c r="F22" s="455"/>
      <c r="G22" s="456"/>
    </row>
    <row r="23" spans="1:7" ht="12" customHeight="1"/>
    <row r="24" spans="1:7" ht="18.95" customHeight="1">
      <c r="B24" s="319" t="s">
        <v>13</v>
      </c>
      <c r="C24" s="460"/>
      <c r="D24" s="460"/>
      <c r="E24" s="325"/>
      <c r="F24" s="325"/>
      <c r="G24" s="325"/>
    </row>
    <row r="25" spans="1:7" ht="12" customHeight="1">
      <c r="B25" s="95"/>
    </row>
    <row r="26" spans="1:7" ht="18.95" customHeight="1">
      <c r="B26" s="319" t="s">
        <v>16</v>
      </c>
      <c r="C26" s="463">
        <f>SUM('2026 BG Media Plan'!H245,'2026 BGS Media Plan'!H146)</f>
        <v>1700</v>
      </c>
      <c r="D26" s="464"/>
      <c r="E26" s="95" t="s">
        <v>17</v>
      </c>
    </row>
    <row r="27" spans="1:7" ht="12" customHeight="1">
      <c r="B27" s="95"/>
    </row>
    <row r="28" spans="1:7" ht="18.95" customHeight="1">
      <c r="B28" s="466" t="s">
        <v>15</v>
      </c>
      <c r="C28" s="466"/>
      <c r="D28" s="466"/>
      <c r="E28" s="466"/>
      <c r="F28" s="466"/>
    </row>
    <row r="29" spans="1:7" ht="18.95" customHeight="1">
      <c r="A29" s="326"/>
      <c r="B29" s="461" t="s">
        <v>22</v>
      </c>
      <c r="C29" s="461"/>
      <c r="D29" s="461"/>
      <c r="E29" s="461"/>
      <c r="F29" s="461"/>
      <c r="G29" s="461"/>
    </row>
    <row r="30" spans="1:7" ht="18.95" customHeight="1">
      <c r="A30" s="326"/>
      <c r="B30" s="461"/>
      <c r="C30" s="461"/>
      <c r="D30" s="461"/>
      <c r="E30" s="461"/>
      <c r="F30" s="461"/>
      <c r="G30" s="461"/>
    </row>
    <row r="31" spans="1:7" ht="23.1" customHeight="1">
      <c r="B31" s="319" t="s">
        <v>27</v>
      </c>
      <c r="C31" s="462"/>
      <c r="D31" s="462"/>
      <c r="E31" s="462"/>
    </row>
    <row r="32" spans="1:7" ht="23.1" customHeight="1">
      <c r="B32" s="319" t="s">
        <v>149</v>
      </c>
      <c r="C32" s="462"/>
      <c r="D32" s="462"/>
      <c r="E32" s="462"/>
    </row>
    <row r="33" spans="1:7" ht="23.1" customHeight="1">
      <c r="B33" s="319" t="s">
        <v>5</v>
      </c>
      <c r="C33" s="465"/>
      <c r="D33" s="465"/>
      <c r="E33" s="465"/>
    </row>
    <row r="34" spans="1:7" ht="11.1" customHeight="1"/>
    <row r="35" spans="1:7" ht="18.95" customHeight="1">
      <c r="A35" s="459" t="s">
        <v>40</v>
      </c>
      <c r="B35" s="459"/>
      <c r="C35" s="459"/>
      <c r="D35" s="459"/>
      <c r="E35" s="459"/>
      <c r="F35" s="459"/>
      <c r="G35" s="459"/>
    </row>
    <row r="36" spans="1:7" ht="21" customHeight="1">
      <c r="A36" s="444" t="s">
        <v>159</v>
      </c>
      <c r="B36" s="445"/>
      <c r="C36" s="445"/>
      <c r="D36" s="445"/>
      <c r="E36" s="445"/>
      <c r="F36" s="445"/>
      <c r="G36" s="445"/>
    </row>
    <row r="37" spans="1:7" ht="21" customHeight="1">
      <c r="A37" s="446"/>
      <c r="B37" s="446"/>
      <c r="C37" s="446"/>
      <c r="D37" s="446"/>
      <c r="E37" s="446"/>
      <c r="F37" s="446"/>
      <c r="G37" s="446"/>
    </row>
    <row r="38" spans="1:7" ht="21" customHeight="1">
      <c r="A38" s="446"/>
      <c r="B38" s="446"/>
      <c r="C38" s="446"/>
      <c r="D38" s="446"/>
      <c r="E38" s="446"/>
      <c r="F38" s="446"/>
      <c r="G38" s="446"/>
    </row>
    <row r="39" spans="1:7">
      <c r="A39" s="326"/>
      <c r="B39" s="326"/>
      <c r="C39" s="326"/>
      <c r="D39" s="326"/>
      <c r="E39" s="326"/>
      <c r="F39" s="326"/>
      <c r="G39" s="326"/>
    </row>
  </sheetData>
  <sheetProtection algorithmName="SHA-512" hashValue="7Syx61RoGUgyBF53VvNb9XHokFLKlNXix+d7ExNOUEE376kRvX7tXjBUna94ojgVANfxs0mF7UK5YotgDgALpg==" saltValue="oTNPmUwg9QU3bgghXlRBjw==" spinCount="100000" sheet="1" selectLockedCells="1"/>
  <mergeCells count="23"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  <mergeCell ref="A36:G38"/>
    <mergeCell ref="A19:C19"/>
    <mergeCell ref="B17:C17"/>
    <mergeCell ref="C15:E15"/>
    <mergeCell ref="C21:G22"/>
    <mergeCell ref="A1:G5"/>
    <mergeCell ref="C8:G8"/>
    <mergeCell ref="F9:G9"/>
    <mergeCell ref="F10:G10"/>
    <mergeCell ref="C13:E13"/>
    <mergeCell ref="C12:D12"/>
    <mergeCell ref="F12:G12"/>
    <mergeCell ref="C10:D10"/>
    <mergeCell ref="C9:D9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1200" verticalDpi="1200" r:id="rId1"/>
  <headerFooter>
    <oddHeader>&amp;C&amp;"Calibri (Body),Bold"&amp;16 2026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1"/>
  <sheetViews>
    <sheetView workbookViewId="0">
      <selection activeCell="D221" sqref="D221"/>
    </sheetView>
  </sheetViews>
  <sheetFormatPr defaultColWidth="10.625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36" customFormat="1" ht="17.25">
      <c r="A1" s="34" t="s">
        <v>112</v>
      </c>
      <c r="B1" s="34" t="s">
        <v>111</v>
      </c>
      <c r="C1" s="34" t="s">
        <v>104</v>
      </c>
      <c r="D1" s="35" t="s">
        <v>29</v>
      </c>
      <c r="E1" s="35" t="s">
        <v>30</v>
      </c>
      <c r="F1" s="34" t="s">
        <v>103</v>
      </c>
      <c r="G1" s="34" t="s">
        <v>151</v>
      </c>
      <c r="H1" s="34" t="s">
        <v>21</v>
      </c>
      <c r="I1" s="34" t="s">
        <v>105</v>
      </c>
      <c r="J1" s="34" t="s">
        <v>160</v>
      </c>
      <c r="K1" s="34" t="s">
        <v>106</v>
      </c>
      <c r="L1" s="34" t="s">
        <v>161</v>
      </c>
      <c r="M1" s="34" t="s">
        <v>107</v>
      </c>
      <c r="N1" s="34" t="s">
        <v>108</v>
      </c>
      <c r="O1" s="34" t="s">
        <v>109</v>
      </c>
      <c r="P1" s="34" t="s">
        <v>110</v>
      </c>
      <c r="Q1" s="34" t="s">
        <v>162</v>
      </c>
      <c r="R1" s="34" t="s">
        <v>113</v>
      </c>
      <c r="S1" s="34" t="s">
        <v>304</v>
      </c>
    </row>
    <row r="2" spans="1:19" s="1" customFormat="1">
      <c r="A2" s="1" t="str">
        <f>IF(B2="","",'2026 BG Media Plan'!$B$2)</f>
        <v>(ENTER SUPPLIER COMPANY NAME HERE)</v>
      </c>
      <c r="B2" s="1">
        <f>IF(AND('2026 BG Media Plan'!G8="y",'2026 BG Media Plan'!H8&lt;&gt;""),'2026 BG Media Plan'!H8,"")</f>
        <v>600</v>
      </c>
      <c r="C2" s="1">
        <f>IF(AND('2026 BG Media Plan'!G8="y",'2026 BG Media Plan'!M8&lt;&gt;""),'2026 BG Media Plan'!M8,"")</f>
        <v>1239</v>
      </c>
      <c r="D2" s="194">
        <f>IF(AND('2026 BG Media Plan'!G8="y",'2026 BG Media Plan'!K8&lt;&gt;""),'2026 BG Media Plan'!K8,"")</f>
        <v>46266</v>
      </c>
      <c r="E2" s="194">
        <f>IF(AND('2026 BG Media Plan'!G8="y",'2026 BG Media Plan'!L8&lt;&gt;""),'2026 BG Media Plan'!L8,"")</f>
        <v>46265</v>
      </c>
      <c r="F2" s="1" t="str">
        <f>IF(AND(B2&lt;&gt;"",Agreement!$D$17&lt;&gt;""),Agreement!$D$17,"")</f>
        <v/>
      </c>
      <c r="G2" s="1" t="str">
        <f>IF(AND(B2&lt;&gt;"",Agreement!$D$19&lt;&gt;""),Agreement!$D$19,"")</f>
        <v/>
      </c>
      <c r="H2" s="1" t="str">
        <f>IF(AND(B2&lt;&gt;"",Agreement!$C$24&lt;&gt;""),Agreement!$C$24,"")</f>
        <v/>
      </c>
      <c r="I2" s="1" t="str">
        <f>IF(AND('2026 BG Media Plan'!G8="y",'2026 BG Media Plan'!I8&lt;&gt;""),'2026 BG Media Plan'!I8,"")</f>
        <v>(enter contact name)</v>
      </c>
      <c r="J2">
        <f>IF(AND('2026 BG Media Plan'!G8="y",'2026 BG Media Plan'!J8&lt;&gt;""),Agreement!$F$12,"")</f>
        <v>0</v>
      </c>
      <c r="K2" t="str">
        <f>IF(AND('2026 BG Media Plan'!G8="y",'2026 BG Media Plan'!J8&lt;&gt;""),'2026 BG Media Plan'!J8,IF(AND('2026 BG Media Plan'!G8="y",'2026 BG Media Plan'!J8="",Agreement!$C$15&lt;&gt;""),Agreement!$C$15,""))</f>
        <v>(enter contact email)</v>
      </c>
      <c r="M2" s="1" t="str">
        <f>IF(AND(B2&lt;&gt;"",Agreement!$C$12&lt;&gt;""),Agreement!$C$12,"")</f>
        <v/>
      </c>
      <c r="N2" s="1" t="str">
        <f>IF(AND(B2&lt;&gt;"",Agreement!$F$12&lt;&gt;""),Agreement!$F$12,"")</f>
        <v/>
      </c>
      <c r="O2" s="1" t="str">
        <f>IF(AND(B2&lt;&gt;"",Agreement!$C$13&lt;&gt;""),Agreement!$C$13,"")</f>
        <v/>
      </c>
      <c r="P2" s="1" t="str">
        <f>IF(AND(B2&lt;&gt;"",Agreement!$G$13&lt;&gt;""),Agreement!$G$13,"")</f>
        <v/>
      </c>
      <c r="Q2" s="1" t="str">
        <f>IF(AND(B2&lt;&gt;"",Agreement!$C$21&lt;&gt;""),Agreement!$C$21,"")</f>
        <v/>
      </c>
      <c r="R2" s="1" t="str">
        <f>IF(AND(B2&lt;&gt;"",Agreement!$C$14&lt;&gt;""),Agreement!$C$14,"")</f>
        <v/>
      </c>
      <c r="S2" s="1">
        <f>IF(AND(B2&lt;&gt;"",Agreement!$C$26&lt;&gt;""),Agreement!$C$26,"")</f>
        <v>1700</v>
      </c>
    </row>
    <row r="3" spans="1:19">
      <c r="A3" t="str">
        <f>IF(B3="","",'2026 BG Media Plan'!$B$2)</f>
        <v>(ENTER SUPPLIER COMPANY NAME HERE)</v>
      </c>
      <c r="B3">
        <f>IF(AND('2026 BG Media Plan'!G8="y",'2026 BG Media Plan'!H9&lt;&gt;""),'2026 BG Media Plan'!H9,"")</f>
        <v>650</v>
      </c>
      <c r="C3">
        <f>IF(AND('2026 BG Media Plan'!G8="y",'2026 BG Media Plan'!M9&lt;&gt;""),'2026 BG Media Plan'!M9,"")</f>
        <v>1240</v>
      </c>
      <c r="D3" s="3">
        <f>IF(AND('2026 BG Media Plan'!G8="y",'2026 BG Media Plan'!K9&lt;&gt;""),'2026 BG Media Plan'!K9,"")</f>
        <v>46266</v>
      </c>
      <c r="E3" s="3">
        <f>IF(AND('2026 BG Media Plan'!G8="y",'2026 BG Media Plan'!L9&lt;&gt;""),'2026 BG Media Plan'!L9,"")</f>
        <v>46265</v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IF(AND('2026 BG Media Plan'!G8="y",'2026 BG Media Plan'!I9&lt;&gt;""),'2026 BG Media Plan'!I9,"")</f>
        <v>(enter contact name)</v>
      </c>
      <c r="J3" t="str">
        <f>IF(AND('2026 BG Media Plan'!G9="y",'2026 BG Media Plan'!J9&lt;&gt;""),Agreement!$F$12,"")</f>
        <v/>
      </c>
      <c r="K3" t="str">
        <f>IF(AND('2026 BG Media Plan'!G9="y",'2026 BG Media Plan'!J9&lt;&gt;""),'2026 BG Media Plan'!J9,IF(AND('2026 BG Media Plan'!G9="y",'2026 BG Media Plan'!J9="",Agreement!$C$15&lt;&gt;""),Agreement!$C$15,""))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>
        <f>IF(AND(B3&lt;&gt;"",Agreement!$C$26&lt;&gt;""),Agreement!$C$26,"")</f>
        <v>1700</v>
      </c>
    </row>
    <row r="4" spans="1:19">
      <c r="A4" t="str">
        <f>IF(B4="","",'2026 BG Media Plan'!$B$2)</f>
        <v/>
      </c>
      <c r="B4" t="str">
        <f>IF(AND('2026 BG Media Plan'!G10="y",'2026 BG Media Plan'!H10&lt;&gt;""),'2026 BG Media Plan'!H10,"")</f>
        <v/>
      </c>
      <c r="C4" t="str">
        <f>IF(AND('2026 BG Media Plan'!G10="y",'2026 BG Media Plan'!M10&lt;&gt;""),'2026 BG Media Plan'!M10,"")</f>
        <v/>
      </c>
      <c r="D4" s="3" t="str">
        <f>IF(AND('2026 BG Media Plan'!G10="y",'2026 BG Media Plan'!K10&lt;&gt;""),'2026 BG Media Plan'!K10,"")</f>
        <v/>
      </c>
      <c r="E4" s="3" t="str">
        <f>IF(AND('2026 BG Media Plan'!G10="y",'2026 BG Media Plan'!L10&lt;&gt;""),'2026 BG Media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IF(AND(B4&lt;&gt;"",Agreement!$C$24&lt;&gt;""),Agreement!$C$24,"")</f>
        <v/>
      </c>
      <c r="J4" t="str">
        <f>IF(AND('2026 BG Media Plan'!G10="y",'2026 BG Media Plan'!J10&lt;&gt;""),Agreement!$F$12,"")</f>
        <v/>
      </c>
      <c r="K4" t="str">
        <f>IF(AND('2026 BG Media Plan'!G10="y",'2026 BG Media Plan'!J10&lt;&gt;""),'2026 BG Media Plan'!J10,IF(AND('2026 BG Media Plan'!G10="y",'2026 BG Media Plan'!J10="",Agreement!$C$15&lt;&gt;""),Agreement!$C$15,""))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IF(AND(B4&lt;&gt;"",Agreement!$C$26&lt;&gt;""),Agreement!$C$26,"")</f>
        <v/>
      </c>
    </row>
    <row r="5" spans="1:19">
      <c r="A5" t="str">
        <f>IF(B5="","",'2026 BG Media Plan'!$B$2)</f>
        <v>(ENTER SUPPLIER COMPANY NAME HERE)</v>
      </c>
      <c r="B5">
        <f>IF(AND('2026 BG Media Plan'!G11="y",'2026 BG Media Plan'!H11&lt;&gt;""),'2026 BG Media Plan'!H11,"")</f>
        <v>450</v>
      </c>
      <c r="C5">
        <f>IF(AND('2026 BG Media Plan'!G11="y",'2026 BG Media Plan'!M11&lt;&gt;""),'2026 BG Media Plan'!M11,"")</f>
        <v>1241</v>
      </c>
      <c r="D5" s="3">
        <f>IF(AND('2026 BG Media Plan'!G11="y",'2026 BG Media Plan'!K11&lt;&gt;""),'2026 BG Media Plan'!K11,"")</f>
        <v>46266</v>
      </c>
      <c r="E5" s="3">
        <f>IF(AND('2026 BG Media Plan'!G11="y",'2026 BG Media Plan'!L11&lt;&gt;""),'2026 BG Media Plan'!L11,"")</f>
        <v>46265</v>
      </c>
      <c r="F5" t="str">
        <f>IF(AND(B5&lt;&gt;"",Agreement!$D$17&lt;&gt;""),Agreement!$D$17,"")</f>
        <v/>
      </c>
      <c r="G5" t="str">
        <f>IF(AND(B5&lt;&gt;"",Agreement!$D$19&lt;&gt;""),Agreement!$D$19,"")</f>
        <v/>
      </c>
      <c r="H5" t="str">
        <f>IF(AND(B5&lt;&gt;"",Agreement!$C$24&lt;&gt;""),Agreement!$C$24,"")</f>
        <v/>
      </c>
      <c r="I5" t="str">
        <f>IF(AND('2026 BG Media Plan'!G11="y",'2026 BG Media Plan'!I11&lt;&gt;""),'2026 BG Media Plan'!I11,"")</f>
        <v>(enter contact name)</v>
      </c>
      <c r="J5">
        <f>IF(AND('2026 BG Media Plan'!G11="y",'2026 BG Media Plan'!J11&lt;&gt;""),Agreement!$F$12,"")</f>
        <v>0</v>
      </c>
      <c r="K5" t="str">
        <f>IF(AND('2026 BG Media Plan'!G11="y",'2026 BG Media Plan'!J11&lt;&gt;""),'2026 BG Media Plan'!J11,IF(AND('2026 BG Media Plan'!G11="y",'2026 BG Media Plan'!J11="",Agreement!$C$15&lt;&gt;""),Agreement!$C$15,""))</f>
        <v>(enter contact email)</v>
      </c>
      <c r="M5" t="str">
        <f>IF(AND(B5&lt;&gt;"",Agreement!$C$12&lt;&gt;""),Agreement!$C$12,"")</f>
        <v/>
      </c>
      <c r="N5" t="str">
        <f>IF(AND(B5&lt;&gt;"",Agreement!$F$12&lt;&gt;""),Agreement!$F$12,"")</f>
        <v/>
      </c>
      <c r="O5" t="str">
        <f>IF(AND(B5&lt;&gt;"",Agreement!$C$13&lt;&gt;""),Agreement!$C$13,"")</f>
        <v/>
      </c>
      <c r="P5" t="str">
        <f>IF(AND(B5&lt;&gt;"",Agreement!$G$13&lt;&gt;""),Agreement!$G$13,"")</f>
        <v/>
      </c>
      <c r="Q5" t="str">
        <f>IF(AND(B5&lt;&gt;"",Agreement!$C$21&lt;&gt;""),Agreement!$C$21,"")</f>
        <v/>
      </c>
      <c r="R5" t="str">
        <f>IF(AND(B5&lt;&gt;"",Agreement!$C$14&lt;&gt;""),Agreement!$C$14,"")</f>
        <v/>
      </c>
      <c r="S5">
        <f>IF(AND(B5&lt;&gt;"",Agreement!$C$26&lt;&gt;""),Agreement!$C$26,"")</f>
        <v>1700</v>
      </c>
    </row>
    <row r="6" spans="1:19">
      <c r="A6" t="str">
        <f>IF(B6="","",'2026 BG Media Plan'!$B$2)</f>
        <v/>
      </c>
      <c r="B6" t="str">
        <f>IF(AND('2026 BG Media Plan'!G12="y",'2026 BG Media Plan'!H12&lt;&gt;""),'2026 BG Media Plan'!H12,"")</f>
        <v/>
      </c>
      <c r="C6" t="str">
        <f>IF(AND('2026 BG Media Plan'!G12="y",'2026 BG Media Plan'!M12&lt;&gt;""),'2026 BG Media Plan'!M12,"")</f>
        <v/>
      </c>
      <c r="D6" s="3" t="str">
        <f>IF(AND('2026 BG Media Plan'!G12="y",'2026 BG Media Plan'!K12&lt;&gt;""),'2026 BG Media Plan'!K12,"")</f>
        <v/>
      </c>
      <c r="E6" s="3" t="str">
        <f>IF(AND('2026 BG Media Plan'!G12="y",'2026 BG Media Plan'!L12&lt;&gt;""),'2026 BG Media Plan'!L12,"")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IF(AND('2026 BG Media Plan'!G12="y",'2026 BG Media Plan'!I12&lt;&gt;""),'2026 BG Media Plan'!I12,"")</f>
        <v/>
      </c>
      <c r="J6" t="str">
        <f>IF(AND('2026 BG Media Plan'!G12="y",'2026 BG Media Plan'!J12&lt;&gt;""),Agreement!$F$12,"")</f>
        <v/>
      </c>
      <c r="K6" t="str">
        <f>IF(AND('2026 BG Media Plan'!G12="y",'2026 BG Media Plan'!J12&lt;&gt;""),'2026 BG Media Plan'!J12,IF(AND('2026 BG Media Plan'!G12="y",'2026 BG Media Plan'!J12="",Agreement!$C$15&lt;&gt;""),Agreement!$C$15,""))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 s="1" customFormat="1">
      <c r="A7" s="1" t="str">
        <f>IF(B7="","",'2026 BG Media Plan'!$B$2)</f>
        <v/>
      </c>
      <c r="B7" s="1" t="str">
        <f>IF(AND('2026 BG Media Plan'!G17="y",'2026 BG Media Plan'!H17&lt;&gt;""),'2026 BG Media Plan'!H17,"")</f>
        <v/>
      </c>
      <c r="C7" s="1" t="str">
        <f>IF(AND('2026 BG Media Plan'!G17="y",'2026 BG Media Plan'!M17&lt;&gt;""),'2026 BG Media Plan'!M17,"")</f>
        <v/>
      </c>
      <c r="D7" s="194" t="str">
        <f>IF(AND('2026 BG Media Plan'!G17="y",'2026 BG Media Plan'!K17&lt;&gt;""),'2026 BG Media Plan'!K17,"")</f>
        <v/>
      </c>
      <c r="E7" s="194" t="str">
        <f>IF(AND('2026 BG Media Plan'!G17="y",'2026 BG Media Plan'!L17&lt;&gt;""),'2026 BG Media Plan'!L17,"")</f>
        <v/>
      </c>
      <c r="F7" s="1" t="str">
        <f>IF(AND(B7&lt;&gt;"",Agreement!$D$17&lt;&gt;""),Agreement!$D$17,"")</f>
        <v/>
      </c>
      <c r="G7" s="1" t="str">
        <f>IF(AND(B7&lt;&gt;"",Agreement!$D$19&lt;&gt;""),Agreement!$D$19,"")</f>
        <v/>
      </c>
      <c r="H7" s="1" t="str">
        <f>IF(AND(B7&lt;&gt;"",Agreement!$C$24&lt;&gt;""),Agreement!$C$24,"")</f>
        <v/>
      </c>
      <c r="I7" s="1" t="str">
        <f>IF(AND('2026 BG Media Plan'!G17="y",'2026 BG Media Plan'!I17&lt;&gt;""),'2026 BG Media Plan'!I17,"")</f>
        <v/>
      </c>
      <c r="K7" s="1" t="str">
        <f>IF(AND('2026 BG Media Plan'!G17="y",'2026 BG Media Plan'!J17&lt;&gt;""),'2026 BG Media Plan'!J17,IF(AND('2026 BG Media Plan'!G17="y",'2026 BG Media Plan'!J17="",Agreement!C15&lt;&gt;""),Agreement!C15,""))</f>
        <v/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 t="str">
        <f>IF(AND(B7&lt;&gt;"",Agreement!$C$26&lt;&gt;""),Agreement!$C$26,"")</f>
        <v/>
      </c>
    </row>
    <row r="8" spans="1:19">
      <c r="A8" t="str">
        <f>IF(B8="","",'2026 BG Media Plan'!$B$2)</f>
        <v/>
      </c>
      <c r="B8" t="str">
        <f>IF(AND('2026 BG Media Plan'!G17="y",'2026 BG Media Plan'!H18&lt;&gt;""),'2026 BG Media Plan'!H18,"")</f>
        <v/>
      </c>
      <c r="C8" t="str">
        <f>IF(AND('2026 BG Media Plan'!G17="y",'2026 BG Media Plan'!M18&lt;&gt;""),'2026 BG Media Plan'!M18,"")</f>
        <v/>
      </c>
      <c r="D8" s="3" t="str">
        <f>IF(AND('2026 BG Media Plan'!G17="y",'2026 BG Media Plan'!K18&lt;&gt;""),'2026 BG Media Plan'!K18,"")</f>
        <v/>
      </c>
      <c r="E8" s="3" t="str">
        <f>IF(AND('2026 BG Media Plan'!G17="y",'2026 BG Media Plan'!L18&lt;&gt;""),'2026 BG Media Plan'!L18,"")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IF(AND('2026 BG Media Plan'!G17="y",'2026 BG Media Plan'!I18&lt;&gt;""),'2026 BG Media Plan'!I18,"")</f>
        <v/>
      </c>
      <c r="K8" t="str">
        <f>IF(AND('2026 BG Media Plan'!G17="y",'2026 BG Media Plan'!J18&lt;&gt;""),'2026 BG Media Plan'!J18,IF(AND('2026 BG Media Plan'!G17="y",'2026 BG Media Plan'!J18="",Agreement!C15&lt;&gt;""),Agreement!C15,""))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IF(AND(B8&lt;&gt;"",Agreement!$C$26&lt;&gt;""),Agreement!$C$26,"")</f>
        <v/>
      </c>
    </row>
    <row r="9" spans="1:19">
      <c r="A9" t="str">
        <f>IF(B9="","",'2026 BG Media Plan'!$B$2)</f>
        <v/>
      </c>
      <c r="B9" t="str">
        <f>IF(AND('2026 BG Media Plan'!G17="y",'2026 BG Media Plan'!H19&lt;&gt;""),'2026 BG Media Plan'!H19,"")</f>
        <v/>
      </c>
      <c r="C9" t="str">
        <f>IF(AND('2026 BG Media Plan'!G17="y",'2026 BG Media Plan'!M19&lt;&gt;""),'2026 BG Media Plan'!M19,"")</f>
        <v/>
      </c>
      <c r="D9" s="3" t="str">
        <f>IF(AND('2026 BG Media Plan'!G17="y",'2026 BG Media Plan'!K19&lt;&gt;""),'2026 BG Media Plan'!K19,"")</f>
        <v/>
      </c>
      <c r="E9" s="3" t="str">
        <f>IF(AND('2026 BG Media Plan'!G17="y",'2026 BG Media Plan'!L19&lt;&gt;""),'2026 BG Media Plan'!L19,"")</f>
        <v/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IF(AND(B9&lt;&gt;"",Agreement!$C$24&lt;&gt;""),Agreement!$C$24,"")</f>
        <v/>
      </c>
      <c r="I9" t="str">
        <f>IF(AND('2026 BG Media Plan'!G17="y",'2026 BG Media Plan'!I19&lt;&gt;""),'2026 BG Media Plan'!I19,"")</f>
        <v/>
      </c>
      <c r="K9" t="str">
        <f>IF(AND('2026 BG Media Plan'!G17="y",'2026 BG Media Plan'!J19&lt;&gt;""),'2026 BG Media Plan'!J19,IF(AND('2026 BG Media Plan'!G17="y",'2026 BG Media Plan'!J19="",Agreement!C15&lt;&gt;""),Agreement!C15,""))</f>
        <v/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 t="str">
        <f>IF(AND(B9&lt;&gt;"",Agreement!$C$26&lt;&gt;""),Agreement!$C$26,"")</f>
        <v/>
      </c>
    </row>
    <row r="10" spans="1:19">
      <c r="A10" t="str">
        <f>IF(B10="","",'2026 BG Media Plan'!$B$2)</f>
        <v/>
      </c>
      <c r="B10" t="str">
        <f>IF(AND('2026 BG Media Plan'!G20="y",'2026 BG Media Plan'!H20&lt;&gt;""),'2026 BG Media Plan'!H20,"")</f>
        <v/>
      </c>
      <c r="C10" t="str">
        <f>IF(AND('2026 BG Media Plan'!G20="y",'2026 BG Media Plan'!M20&lt;&gt;""),'2026 BG Media Plan'!M20,"")</f>
        <v/>
      </c>
      <c r="D10" s="3" t="str">
        <f>IF(AND('2026 BG Media Plan'!G20="y",'2026 BG Media Plan'!K20&lt;&gt;""),'2026 BG Media Plan'!K20,"")</f>
        <v/>
      </c>
      <c r="E10" s="3" t="str">
        <f>IF(AND('2026 BG Media Plan'!G20="y",'2026 BG Media Plan'!L20&lt;&gt;""),'2026 BG Media Plan'!L20,"")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IF(AND(B10&lt;&gt;"",Agreement!$C$24&lt;&gt;""),Agreement!$C$24,"")</f>
        <v/>
      </c>
      <c r="I10" t="str">
        <f>IF(AND('2026 BG Media Plan'!G20="y",'2026 BG Media Plan'!I20&lt;&gt;""),'2026 BG Media Plan'!I20,"")</f>
        <v/>
      </c>
      <c r="K10" t="str">
        <f>IF(AND('2026 BG Media Plan'!G20="y",'2026 BG Media Plan'!J20&lt;&gt;""),'2026 BG Media Plan'!J20,IF(AND('2026 BG Media Plan'!G20="y",'2026 BG Media Plan'!J20="",Agreement!C15&lt;&gt;""),Agreement!C15,""))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IF(AND(B10&lt;&gt;"",Agreement!$C$26&lt;&gt;""),Agreement!$C$26,"")</f>
        <v/>
      </c>
    </row>
    <row r="11" spans="1:19">
      <c r="A11" t="str">
        <f>IF(B11="","",'2026 BG Media Plan'!$B$2)</f>
        <v/>
      </c>
      <c r="B11" t="str">
        <f>IF(AND('2026 BG Media Plan'!G21="y",'2026 BG Media Plan'!H21&lt;&gt;""),'2026 BG Media Plan'!H21,"")</f>
        <v/>
      </c>
      <c r="C11" t="str">
        <f>IF(AND('2026 BG Media Plan'!G21="y",'2026 BG Media Plan'!M21&lt;&gt;""),'2026 BG Media Plan'!M21,"")</f>
        <v/>
      </c>
      <c r="D11" s="3" t="str">
        <f>IF(AND('2026 BG Media Plan'!G21="y",'2026 BG Media Plan'!K21&lt;&gt;""),'2026 BG Media Plan'!K21,"")</f>
        <v/>
      </c>
      <c r="E11" s="3" t="str">
        <f>IF(AND('2026 BG Media Plan'!G21="y",'2026 BG Media Plan'!L21&lt;&gt;""),'2026 BG Media Plan'!L21,"")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IF(AND('2026 BG Media Plan'!G21="y",'2026 BG Media Plan'!I21&lt;&gt;""),'2026 BG Media Plan'!I21,"")</f>
        <v/>
      </c>
      <c r="K11" t="str">
        <f>IF(AND('2026 BG Media Plan'!G21="y",'2026 BG Media Plan'!J21&lt;&gt;""),'2026 BG Media Plan'!J21,IF(AND('2026 BG Media Plan'!G21="y",'2026 BG Media Plan'!J21="",Agreement!C15&lt;&gt;""),Agreement!C15,""))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IF(B12="","",'2026 BG Media Plan'!$B$2)</f>
        <v/>
      </c>
      <c r="B12" t="str">
        <f>IF(AND('2026 BG Media Plan'!G22="y",'2026 BG Media Plan'!H22&lt;&gt;""),'2026 BG Media Plan'!H22,"")</f>
        <v/>
      </c>
      <c r="C12" t="str">
        <f>IF(AND('2026 BG Media Plan'!G22="y",'2026 BG Media Plan'!M22&lt;&gt;""),'2026 BG Media Plan'!M22,"")</f>
        <v/>
      </c>
      <c r="D12" s="3" t="str">
        <f>IF(AND('2026 BG Media Plan'!G22="y",'2026 BG Media Plan'!K22&lt;&gt;""),'2026 BG Media Plan'!K22,"")</f>
        <v/>
      </c>
      <c r="E12" s="3" t="str">
        <f>IF(AND('2026 BG Media Plan'!G22="y",'2026 BG Media Plan'!L22&lt;&gt;""),'2026 BG Media Plan'!L22,"")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IF(AND('2026 BG Media Plan'!G22="y",'2026 BG Media Plan'!I22&lt;&gt;""),'2026 BG Media Plan'!I22,"")</f>
        <v/>
      </c>
      <c r="K12" t="str">
        <f>IF(AND('2026 BG Media Plan'!G22="y",'2026 BG Media Plan'!J22&lt;&gt;""),'2026 BG Media Plan'!J22,IF(AND('2026 BG Media Plan'!G22="y",'2026 BG Media Plan'!J22="",Agreement!C15&lt;&gt;""),Agreement!C15,""))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 s="1" customFormat="1">
      <c r="A13" s="1" t="str">
        <f>IF(B13="","",'2026 BG Media Plan'!$B$2)</f>
        <v/>
      </c>
      <c r="B13" s="1" t="str">
        <f>IF(AND('2026 BG Media Plan'!G27="y",'2026 BG Media Plan'!H27&lt;&gt;""),'2026 BG Media Plan'!H27,"")</f>
        <v/>
      </c>
      <c r="C13" s="1" t="str">
        <f>IF(AND('2026 BG Media Plan'!G27="y",'2026 BG Media Plan'!M27&lt;&gt;""),'2026 BG Media Plan'!M27,"")</f>
        <v/>
      </c>
      <c r="D13" s="194" t="str">
        <f>IF(AND('2026 BG Media Plan'!G27="y",'2026 BG Media Plan'!K27&lt;&gt;""),'2026 BG Media Plan'!K27,"")</f>
        <v/>
      </c>
      <c r="E13" s="194" t="str">
        <f>IF(AND('2026 BG Media Plan'!G27="y",'2026 BG Media Plan'!L27&lt;&gt;""),'2026 BG Media Plan'!L27,"")</f>
        <v/>
      </c>
      <c r="F13" s="1" t="str">
        <f>IF(AND(B13&lt;&gt;"",Agreement!$D$17&lt;&gt;""),Agreement!$D$17,"")</f>
        <v/>
      </c>
      <c r="G13" s="1" t="str">
        <f>IF(AND(B13&lt;&gt;"",Agreement!$D$19&lt;&gt;""),Agreement!$D$19,"")</f>
        <v/>
      </c>
      <c r="H13" s="1" t="str">
        <f>IF(AND(B13&lt;&gt;"",Agreement!$C$24&lt;&gt;""),Agreement!$C$24,"")</f>
        <v/>
      </c>
      <c r="I13" s="1" t="str">
        <f>IF(AND('2026 BG Media Plan'!G27="y",'2026 BG Media Plan'!I27&lt;&gt;""),'2026 BG Media Plan'!I27,"")</f>
        <v/>
      </c>
      <c r="K13" s="1" t="str">
        <f>IF(AND('2026 BG Media Plan'!G27="y",'2026 BG Media Plan'!J27&lt;&gt;""),'2026 BG Media Plan'!J27,IF(AND('2026 BG Media Plan'!G27="y",'2026 BG Media Plan'!J27="",Agreement!C15&lt;&gt;""),Agreement!C15,""))</f>
        <v/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 t="str">
        <f>IF(AND(B13&lt;&gt;"",Agreement!$C$26&lt;&gt;""),Agreement!$C$26,"")</f>
        <v/>
      </c>
    </row>
    <row r="14" spans="1:19">
      <c r="A14" t="str">
        <f>IF(B14="","",'2026 BG Media Plan'!$B$2)</f>
        <v/>
      </c>
      <c r="B14" t="str">
        <f>IF(AND('2026 BG Media Plan'!G27="y",'2026 BG Media Plan'!H28&lt;&gt;""),'2026 BG Media Plan'!H28,"")</f>
        <v/>
      </c>
      <c r="C14" t="str">
        <f>IF(AND('2026 BG Media Plan'!G27="y",'2026 BG Media Plan'!M28&lt;&gt;""),'2026 BG Media Plan'!M28,"")</f>
        <v/>
      </c>
      <c r="D14" s="3" t="str">
        <f>IF(AND('2026 BG Media Plan'!G27="y",'2026 BG Media Plan'!K28&lt;&gt;""),'2026 BG Media Plan'!K28,"")</f>
        <v/>
      </c>
      <c r="E14" s="3" t="str">
        <f>IF(AND('2026 BG Media Plan'!G27="y",'2026 BG Media Plan'!L28&lt;&gt;""),'2026 BG Media Plan'!L28,"")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IF(AND('2026 BG Media Plan'!G27="y",'2026 BG Media Plan'!I28&lt;&gt;""),'2026 BG Media Plan'!I28,"")</f>
        <v/>
      </c>
      <c r="K14" t="str">
        <f>IF(AND('2026 BG Media Plan'!G27="y",'2026 BG Media Plan'!J28&lt;&gt;""),'2026 BG Media Plan'!J28,IF(AND('2026 BG Media Plan'!G27="y",'2026 BG Media Plan'!J28="",Agreement!C15&lt;&gt;""),Agreement!C15,""))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IF(AND(B14&lt;&gt;"",Agreement!$C$26&lt;&gt;""),Agreement!$C$26,"")</f>
        <v/>
      </c>
    </row>
    <row r="15" spans="1:19">
      <c r="A15" t="str">
        <f>IF(B15="","",'2026 BG Media Plan'!$B$2)</f>
        <v/>
      </c>
      <c r="B15" t="str">
        <f>IF(AND('2026 BG Media Plan'!G27="y",'2026 BG Media Plan'!H29&lt;&gt;""),'2026 BG Media Plan'!H29,"")</f>
        <v/>
      </c>
      <c r="C15" t="str">
        <f>IF(AND('2026 BG Media Plan'!G27="y",'2026 BG Media Plan'!M29&lt;&gt;""),'2026 BG Media Plan'!M29,"")</f>
        <v/>
      </c>
      <c r="D15" s="3" t="str">
        <f>IF(AND('2026 BG Media Plan'!G27="y",'2026 BG Media Plan'!K29&lt;&gt;""),'2026 BG Media Plan'!K29,"")</f>
        <v/>
      </c>
      <c r="E15" s="3" t="str">
        <f>IF(AND('2026 BG Media Plan'!G27="y",'2026 BG Media Plan'!L29&lt;&gt;""),'2026 BG Media Plan'!L29,"")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IF(AND('2026 BG Media Plan'!G27="y",'2026 BG Media Plan'!I29&lt;&gt;""),'2026 BG Media Plan'!I29,"")</f>
        <v/>
      </c>
      <c r="K15" t="str">
        <f>IF(AND('2026 BG Media Plan'!G27="y",'2026 BG Media Plan'!J29&lt;&gt;""),'2026 BG Media Plan'!J29,IF(AND('2026 BG Media Plan'!G27="y",'2026 BG Media Plan'!J29="",Agreement!C15&lt;&gt;""),Agreement!C15,""))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IF(AND(B15&lt;&gt;"",Agreement!$C$26&lt;&gt;""),Agreement!$C$26,"")</f>
        <v/>
      </c>
    </row>
    <row r="16" spans="1:19">
      <c r="A16" t="str">
        <f>IF(B16="","",'2026 BG Media Plan'!$B$2)</f>
        <v/>
      </c>
      <c r="B16" t="str">
        <f>IF(AND('2026 BG Media Plan'!G27="y",'2026 BG Media Plan'!H30&lt;&gt;""),'2026 BG Media Plan'!H30,"")</f>
        <v/>
      </c>
      <c r="C16" t="str">
        <f>IF(AND('2026 BG Media Plan'!G27="y",'2026 BG Media Plan'!M30&lt;&gt;""),'2026 BG Media Plan'!M30,"")</f>
        <v/>
      </c>
      <c r="D16" s="3" t="str">
        <f>IF(AND('2026 BG Media Plan'!G27="y",'2026 BG Media Plan'!K30&lt;&gt;""),'2026 BG Media Plan'!K30,"")</f>
        <v/>
      </c>
      <c r="E16" s="3" t="str">
        <f>IF(AND('2026 BG Media Plan'!G27="y",'2026 BG Media Plan'!L30&lt;&gt;""),'2026 BG Media Plan'!L30,"")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IF(AND('2026 BG Media Plan'!G27="y",'2026 BG Media Plan'!I30&lt;&gt;""),'2026 BG Media Plan'!I30,"")</f>
        <v/>
      </c>
      <c r="K16" t="str">
        <f>IF(AND('2026 BG Media Plan'!G27="y",'2026 BG Media Plan'!J30&lt;&gt;""),'2026 BG Media Plan'!J30,IF(AND('2026 BG Media Plan'!G27="y",'2026 BG Media Plan'!J30="",Agreement!C15&lt;&gt;""),Agreement!C15,""))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IF(AND(B16&lt;&gt;"",Agreement!$C$26&lt;&gt;""),Agreement!$C$26,"")</f>
        <v/>
      </c>
    </row>
    <row r="17" spans="1:19">
      <c r="A17" t="str">
        <f>IF(B17="","",'2026 BG Media Plan'!$B$2)</f>
        <v/>
      </c>
      <c r="B17" t="str">
        <f>IF(AND('2026 BG Media Plan'!G27="y",'2026 BG Media Plan'!H31&lt;&gt;""),'2026 BG Media Plan'!H31,"")</f>
        <v/>
      </c>
      <c r="C17" t="str">
        <f>IF(AND('2026 BG Media Plan'!G27="y",'2026 BG Media Plan'!M31&lt;&gt;""),'2026 BG Media Plan'!M31,"")</f>
        <v/>
      </c>
      <c r="D17" s="3" t="str">
        <f>IF(AND('2026 BG Media Plan'!G27="y",'2026 BG Media Plan'!K31&lt;&gt;""),'2026 BG Media Plan'!K31,"")</f>
        <v/>
      </c>
      <c r="E17" s="3" t="str">
        <f>IF(AND('2026 BG Media Plan'!G27="y",'2026 BG Media Plan'!L31&lt;&gt;""),'2026 BG Media Plan'!L31,"")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IF(AND('2026 BG Media Plan'!G27="y",'2026 BG Media Plan'!I31&lt;&gt;""),'2026 BG Media Plan'!I31,"")</f>
        <v/>
      </c>
      <c r="K17" t="str">
        <f>IF(AND('2026 BG Media Plan'!G27="y",'2026 BG Media Plan'!J31&lt;&gt;""),'2026 BG Media Plan'!J31,IF(AND('2026 BG Media Plan'!G27="y",'2026 BG Media Plan'!J31="",Agreement!C15&lt;&gt;""),Agreement!C15,""))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IF(AND(B17&lt;&gt;"",Agreement!$C$26&lt;&gt;""),Agreement!$C$26,"")</f>
        <v/>
      </c>
    </row>
    <row r="18" spans="1:19">
      <c r="A18" t="str">
        <f>IF(B18="","",'2026 BG Media Plan'!$B$2)</f>
        <v/>
      </c>
      <c r="B18" t="str">
        <f>IF(AND('2026 BG Media Plan'!G27="y",'2026 BG Media Plan'!H32&lt;&gt;""),'2026 BG Media Plan'!H32,"")</f>
        <v/>
      </c>
      <c r="C18" t="str">
        <f>IF(AND('2026 BG Media Plan'!G27="y",'2026 BG Media Plan'!M32&lt;&gt;""),'2026 BG Media Plan'!M32,"")</f>
        <v/>
      </c>
      <c r="D18" s="3" t="str">
        <f>IF(AND('2026 BG Media Plan'!G27="y",'2026 BG Media Plan'!K32&lt;&gt;""),'2026 BG Media Plan'!K32,"")</f>
        <v/>
      </c>
      <c r="E18" s="3" t="str">
        <f>IF(AND('2026 BG Media Plan'!G27="y",'2026 BG Media Plan'!L32&lt;&gt;""),'2026 BG Media Plan'!L32,"")</f>
        <v/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IF(AND(B18&lt;&gt;"",Agreement!$C$24&lt;&gt;""),Agreement!$C$24,"")</f>
        <v/>
      </c>
      <c r="I18" t="str">
        <f>IF(AND('2026 BG Media Plan'!G27="y",'2026 BG Media Plan'!I32&lt;&gt;""),'2026 BG Media Plan'!I32,"")</f>
        <v/>
      </c>
      <c r="K18" t="str">
        <f>IF(AND('2026 BG Media Plan'!G27="y",'2026 BG Media Plan'!J32&lt;&gt;""),'2026 BG Media Plan'!J32,IF(AND('2026 BG Media Plan'!G27="y",'2026 BG Media Plan'!J32="",Agreement!C15&lt;&gt;""),Agreement!C15,""))</f>
        <v/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 t="str">
        <f>IF(AND(B18&lt;&gt;"",Agreement!$C$26&lt;&gt;""),Agreement!$C$26,"")</f>
        <v/>
      </c>
    </row>
    <row r="19" spans="1:19">
      <c r="A19" t="str">
        <f>IF(B19="","",'2026 BG Media Plan'!$B$2)</f>
        <v/>
      </c>
      <c r="B19" t="str">
        <f>IF(AND('2026 BG Media Plan'!G33="y",'2026 BG Media Plan'!H33&lt;&gt;""),'2026 BG Media Plan'!H33,"")</f>
        <v/>
      </c>
      <c r="C19" t="str">
        <f>IF(AND('2026 BG Media Plan'!G33="y",'2026 BG Media Plan'!M33&lt;&gt;""),'2026 BG Media Plan'!M33,"")</f>
        <v/>
      </c>
      <c r="D19" s="3" t="str">
        <f>IF(AND('2026 BG Media Plan'!G33="y",'2026 BG Media Plan'!K33&lt;&gt;""),'2026 BG Media Plan'!K33,"")</f>
        <v/>
      </c>
      <c r="E19" s="3" t="str">
        <f>IF(AND('2026 BG Media Plan'!G33="y",'2026 BG Media Plan'!L33&lt;&gt;""),'2026 BG Media Plan'!L33,"")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IF(AND('2026 BG Media Plan'!G33="y",'2026 BG Media Plan'!I33&lt;&gt;""),'2026 BG Media Plan'!I33,"")</f>
        <v/>
      </c>
      <c r="K19" t="str">
        <f>IF(AND('2026 BG Media Plan'!G33="y",'2026 BG Media Plan'!J33&lt;&gt;""),'2026 BG Media Plan'!J33,IF(AND('2026 BG Media Plan'!G33="y",'2026 BG Media Plan'!J33="",Agreement!C15&lt;&gt;""),Agreement!C15,""))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19">
      <c r="A20" t="str">
        <f>IF(B20="","",'2026 BG Media Plan'!$B$2)</f>
        <v/>
      </c>
      <c r="B20" t="str">
        <f>IF(AND('2026 BG Media Plan'!G34="y",'2026 BG Media Plan'!H34&lt;&gt;""),'2026 BG Media Plan'!H34,"")</f>
        <v/>
      </c>
      <c r="C20" t="str">
        <f>IF(AND('2026 BG Media Plan'!G34="y",'2026 BG Media Plan'!M34&lt;&gt;""),'2026 BG Media Plan'!M34,"")</f>
        <v/>
      </c>
      <c r="D20" s="3" t="str">
        <f>IF(AND('2026 BG Media Plan'!G34="y",'2026 BG Media Plan'!K34&lt;&gt;""),'2026 BG Media Plan'!K34,"")</f>
        <v/>
      </c>
      <c r="E20" s="3" t="str">
        <f>IF(AND('2026 BG Media Plan'!G34="y",'2026 BG Media Plan'!L34&lt;&gt;""),'2026 BG Media Plan'!L34,"")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IF(AND('2026 BG Media Plan'!G34="y",'2026 BG Media Plan'!I34&lt;&gt;""),'2026 BG Media Plan'!I34,"")</f>
        <v/>
      </c>
      <c r="K20" t="str">
        <f>IF(AND('2026 BG Media Plan'!G34="y",'2026 BG Media Plan'!J34&lt;&gt;""),'2026 BG Media Plan'!J34,IF(AND('2026 BG Media Plan'!G34="y",'2026 BG Media Plan'!J34="",Agreement!C15&lt;&gt;""),Agreement!C15,""))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19">
      <c r="A21" t="str">
        <f>IF(B21="","",'2026 BG Media Plan'!$B$2)</f>
        <v/>
      </c>
      <c r="B21" t="str">
        <f>IF(AND('2026 BG Media Plan'!G35="y",'2026 BG Media Plan'!H35&lt;&gt;""),'2026 BG Media Plan'!H35,"")</f>
        <v/>
      </c>
      <c r="C21" t="str">
        <f>IF(AND('2026 BG Media Plan'!G35="y",'2026 BG Media Plan'!M35&lt;&gt;""),'2026 BG Media Plan'!M35,"")</f>
        <v/>
      </c>
      <c r="D21" s="3" t="str">
        <f>IF(AND('2026 BG Media Plan'!G35="y",'2026 BG Media Plan'!K35&lt;&gt;""),'2026 BG Media Plan'!K35,"")</f>
        <v/>
      </c>
      <c r="E21" s="3" t="str">
        <f>IF(AND('2026 BG Media Plan'!G35="y",'2026 BG Media Plan'!L35&lt;&gt;""),'2026 BG Media Plan'!L35,"")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IF(AND('2026 BG Media Plan'!G35="y",'2026 BG Media Plan'!I35&lt;&gt;""),'2026 BG Media Plan'!I35,"")</f>
        <v/>
      </c>
      <c r="K21" t="str">
        <f>IF(AND('2026 BG Media Plan'!G35="y",'2026 BG Media Plan'!J35&lt;&gt;""),'2026 BG Media Plan'!J35,IF(AND('2026 BG Media Plan'!G35="y",'2026 BG Media Plan'!J35="",Agreement!C15&lt;&gt;""),Agreement!C15,""))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19" s="1" customFormat="1">
      <c r="A22" s="1" t="str">
        <f>IF(B22="","",'2026 BG Media Plan'!$B$2)</f>
        <v/>
      </c>
      <c r="B22" s="1" t="str">
        <f>IF(AND('2026 BG Media Plan'!G42="y",'2026 BG Media Plan'!H42&lt;&gt;""),'2026 BG Media Plan'!H42,"")</f>
        <v/>
      </c>
      <c r="C22" s="1" t="str">
        <f>IF(AND('2026 BG Media Plan'!G42="y",'2026 BG Media Plan'!M42&lt;&gt;""),'2026 BG Media Plan'!M42,"")</f>
        <v/>
      </c>
      <c r="D22" s="194" t="str">
        <f>IF(AND('2026 BG Media Plan'!G42="y",'2026 BG Media Plan'!K42&lt;&gt;""),'2026 BG Media Plan'!K42,"")</f>
        <v/>
      </c>
      <c r="E22" s="194" t="str">
        <f>IF(AND('2026 BG Media Plan'!G42="y",'2026 BG Media Plan'!L42&lt;&gt;""),'2026 BG Media Plan'!L42,"")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IF(AND(B22&lt;&gt;"",Agreement!$C$24&lt;&gt;""),Agreement!$C$24,"")</f>
        <v/>
      </c>
      <c r="I22" s="1" t="str">
        <f>IF(AND('2026 BG Media Plan'!G42="y",'2026 BG Media Plan'!I42&lt;&gt;""),'2026 BG Media Plan'!I42,"")</f>
        <v/>
      </c>
      <c r="K22" s="1" t="str">
        <f>IF(AND('2026 BG Media Plan'!G42="y",'2026 BG Media Plan'!J42&lt;&gt;""),'2026 BG Media Plan'!J42,IF(AND('2026 BG Media Plan'!G42="y",'2026 BG Media Plan'!J42="",Agreement!C15&lt;&gt;""),Agreement!C15,""))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IF(AND(B22&lt;&gt;"",Agreement!$C$26&lt;&gt;""),Agreement!$C$26,"")</f>
        <v/>
      </c>
    </row>
    <row r="23" spans="1:19">
      <c r="A23" t="str">
        <f>IF(B23="","",'2026 BG Media Plan'!$B$2)</f>
        <v/>
      </c>
      <c r="B23" t="str">
        <f>IF(AND('2026 BG Media Plan'!G43="y",'2026 BG Media Plan'!H43&lt;&gt;""),'2026 BG Media Plan'!H43,"")</f>
        <v/>
      </c>
      <c r="C23" t="str">
        <f>IF(AND('2026 BG Media Plan'!G43="y",'2026 BG Media Plan'!M43&lt;&gt;""),'2026 BG Media Plan'!M43,"")</f>
        <v/>
      </c>
      <c r="D23" s="3" t="str">
        <f>IF(AND('2026 BG Media Plan'!G43="y",'2026 BG Media Plan'!K43&lt;&gt;""),'2026 BG Media Plan'!K43,"")</f>
        <v/>
      </c>
      <c r="E23" s="3" t="str">
        <f>IF(AND('2026 BG Media Plan'!G43="y",'2026 BG Media Plan'!L43&lt;&gt;""),'2026 BG Media Plan'!L43,"")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IF(AND('2026 BG Media Plan'!G43="y",'2026 BG Media Plan'!I43&lt;&gt;""),'2026 BG Media Plan'!I43,"")</f>
        <v/>
      </c>
      <c r="K23" t="str">
        <f>IF(AND('2026 BG Media Plan'!G43="y",'2026 BG Media Plan'!J43&lt;&gt;""),'2026 BG Media Plan'!J43,IF(AND('2026 BG Media Plan'!G43="y",'2026 BG Media Plan'!J43="",Agreement!C15&lt;&gt;""),Agreement!C15,""))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19">
      <c r="A24" t="str">
        <f>IF(B24="","",'2026 BG Media Plan'!$B$2)</f>
        <v/>
      </c>
      <c r="B24" t="str">
        <f>IF(AND('2026 BG Media Plan'!G44="y",'2026 BG Media Plan'!H44&lt;&gt;""),'2026 BG Media Plan'!H44,"")</f>
        <v/>
      </c>
      <c r="C24" t="str">
        <f>IF(AND('2026 BG Media Plan'!G44="y",'2026 BG Media Plan'!M44&lt;&gt;""),'2026 BG Media Plan'!M44,"")</f>
        <v/>
      </c>
      <c r="D24" s="3" t="str">
        <f>IF(AND('2026 BG Media Plan'!G44="y",'2026 BG Media Plan'!K44&lt;&gt;""),'2026 BG Media Plan'!K44,"")</f>
        <v/>
      </c>
      <c r="E24" s="3" t="str">
        <f>IF(AND('2026 BG Media Plan'!G44="y",'2026 BG Media Plan'!L44&lt;&gt;""),'2026 BG Media Plan'!L44,"")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IF(AND('2026 BG Media Plan'!G44="y",'2026 BG Media Plan'!I44&lt;&gt;""),'2026 BG Media Plan'!I44,"")</f>
        <v/>
      </c>
      <c r="K24" t="str">
        <f>IF(AND('2026 BG Media Plan'!G44="y",'2026 BG Media Plan'!J44&lt;&gt;""),'2026 BG Media Plan'!J44,IF(AND('2026 BG Media Plan'!G44="y",'2026 BG Media Plan'!J44="",Agreement!C15&lt;&gt;""),Agreement!C15,""))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19">
      <c r="A25" t="str">
        <f>IF(B25="","",'2026 BG Media Plan'!$B$2)</f>
        <v/>
      </c>
      <c r="B25" t="str">
        <f>IF(AND('2026 BG Media Plan'!G45="y",'2026 BG Media Plan'!H45&lt;&gt;""),'2026 BG Media Plan'!H45,"")</f>
        <v/>
      </c>
      <c r="C25" t="str">
        <f>IF(AND('2026 BG Media Plan'!G45="y",'2026 BG Media Plan'!M45&lt;&gt;""),'2026 BG Media Plan'!M45,"")</f>
        <v/>
      </c>
      <c r="D25" s="3" t="str">
        <f>IF(AND('2026 BG Media Plan'!G45="y",'2026 BG Media Plan'!K45&lt;&gt;""),'2026 BG Media Plan'!K45,"")</f>
        <v/>
      </c>
      <c r="E25" s="3" t="str">
        <f>IF(AND('2026 BG Media Plan'!G45="y",'2026 BG Media Plan'!L45&lt;&gt;""),'2026 BG Media Plan'!L45,"")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IF(AND('2026 BG Media Plan'!G45="y",'2026 BG Media Plan'!I45&lt;&gt;""),'2026 BG Media Plan'!I45,"")</f>
        <v/>
      </c>
      <c r="K25" t="str">
        <f>IF(AND('2026 BG Media Plan'!G45="y",'2026 BG Media Plan'!J45&lt;&gt;""),'2026 BG Media Plan'!J45,IF(AND('2026 BG Media Plan'!G45="y",'2026 BG Media Plan'!J45="",Agreement!C15&lt;&gt;""),Agreement!C15,""))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19">
      <c r="A26" t="str">
        <f>IF(B26="","",'2026 BG Media Plan'!$B$2)</f>
        <v/>
      </c>
      <c r="B26" t="str">
        <f>IF(AND('2026 BG Media Plan'!G46="y",'2026 BG Media Plan'!H46&lt;&gt;""),'2026 BG Media Plan'!H46,"")</f>
        <v/>
      </c>
      <c r="C26" t="str">
        <f>IF(AND('2026 BG Media Plan'!G46="y",'2026 BG Media Plan'!M46&lt;&gt;""),'2026 BG Media Plan'!M46,"")</f>
        <v/>
      </c>
      <c r="D26" s="3" t="str">
        <f>IF(AND('2026 BG Media Plan'!G46="y",'2026 BG Media Plan'!K46&lt;&gt;""),'2026 BG Media Plan'!K46,"")</f>
        <v/>
      </c>
      <c r="E26" s="3" t="str">
        <f>IF(AND('2026 BG Media Plan'!G46="y",'2026 BG Media Plan'!L46&lt;&gt;""),'2026 BG Media Plan'!L46,"")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IF(AND('2026 BG Media Plan'!G46="y",'2026 BG Media Plan'!I46&lt;&gt;""),'2026 BG Media Plan'!I46,"")</f>
        <v/>
      </c>
      <c r="K26" t="str">
        <f>IF(AND('2026 BG Media Plan'!G46="y",'2026 BG Media Plan'!J46&lt;&gt;""),'2026 BG Media Plan'!J46,IF(AND('2026 BG Media Plan'!G46="y",'2026 BG Media Plan'!J46="",Agreement!C15&lt;&gt;""),Agreement!C15,""))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19">
      <c r="A27" t="str">
        <f>IF(B27="","",'2026 BG Media Plan'!$B$2)</f>
        <v/>
      </c>
      <c r="B27" t="str">
        <f>IF(AND('2026 BG Media Plan'!G47="y",'2026 BG Media Plan'!H47&lt;&gt;""),'2026 BG Media Plan'!H47,"")</f>
        <v/>
      </c>
      <c r="C27" t="str">
        <f>IF(AND('2026 BG Media Plan'!G47="y",'2026 BG Media Plan'!M47&lt;&gt;""),'2026 BG Media Plan'!M47,"")</f>
        <v/>
      </c>
      <c r="D27" s="3" t="str">
        <f>IF(AND('2026 BG Media Plan'!G47="y",'2026 BG Media Plan'!K47&lt;&gt;""),'2026 BG Media Plan'!K47,"")</f>
        <v/>
      </c>
      <c r="E27" s="3" t="str">
        <f>IF(AND('2026 BG Media Plan'!G47="y",'2026 BG Media Plan'!L47&lt;&gt;""),'2026 BG Media Plan'!L47,"")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IF(AND('2026 BG Media Plan'!G47="y",'2026 BG Media Plan'!I47&lt;&gt;""),'2026 BG Media Plan'!I47,"")</f>
        <v/>
      </c>
      <c r="K27" t="str">
        <f>IF(AND('2026 BG Media Plan'!G47="y",'2026 BG Media Plan'!J47&lt;&gt;""),'2026 BG Media Plan'!J47,IF(AND('2026 BG Media Plan'!G47="y",'2026 BG Media Plan'!J47="",Agreement!C15&lt;&gt;""),Agreement!C15,""))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19">
      <c r="A28" t="str">
        <f>IF(B28="","",'2026 BG Media Plan'!$B$2)</f>
        <v/>
      </c>
      <c r="B28" t="str">
        <f>IF(AND('2026 BG Media Plan'!G48="y",'2026 BG Media Plan'!H48&lt;&gt;""),'2026 BG Media Plan'!H48,"")</f>
        <v/>
      </c>
      <c r="C28" t="str">
        <f>IF(AND('2026 BG Media Plan'!G48="y",'2026 BG Media Plan'!M48&lt;&gt;""),'2026 BG Media Plan'!M48,"")</f>
        <v/>
      </c>
      <c r="D28" s="3" t="str">
        <f>IF(AND('2026 BG Media Plan'!G48="y",'2026 BG Media Plan'!K48&lt;&gt;""),'2026 BG Media Plan'!K48,"")</f>
        <v/>
      </c>
      <c r="E28" s="3" t="str">
        <f>IF(AND('2026 BG Media Plan'!G48="y",'2026 BG Media Plan'!L48&lt;&gt;""),'2026 BG Media Plan'!L48,"")</f>
        <v/>
      </c>
      <c r="F28" t="str">
        <f>IF(AND(B28&lt;&gt;"",Agreement!$D$17&lt;&gt;""),Agreement!$D$17,"")</f>
        <v/>
      </c>
      <c r="G28" t="str">
        <f>IF(AND(B28&lt;&gt;"",Agreement!$D$19&lt;&gt;""),Agreement!$D$19,"")</f>
        <v/>
      </c>
      <c r="H28" t="str">
        <f>IF(AND(B28&lt;&gt;"",Agreement!$C$24&lt;&gt;""),Agreement!$C$24,"")</f>
        <v/>
      </c>
      <c r="I28" t="str">
        <f>IF(AND('2026 BG Media Plan'!G48="y",'2026 BG Media Plan'!I48&lt;&gt;""),'2026 BG Media Plan'!I48,"")</f>
        <v/>
      </c>
      <c r="K28" s="196" t="str">
        <f>IF(AND('2026 BG Media Plan'!G48="y",'2026 BG Media Plan'!J48&lt;&gt;""),'2026 BG Media Plan'!J48,IF(AND('2026 BG Media Plan'!G48="y",'2026 BG Media Plan'!J48="",Agreement!C15&lt;&gt;""),Agreement!C15,""))</f>
        <v/>
      </c>
      <c r="M28" t="str">
        <f>IF(AND(B28&lt;&gt;"",Agreement!$C$12&lt;&gt;""),Agreement!$C$12,"")</f>
        <v/>
      </c>
      <c r="N28" t="str">
        <f>IF(AND(B28&lt;&gt;"",Agreement!$F$12&lt;&gt;""),Agreement!$F$12,"")</f>
        <v/>
      </c>
      <c r="O28" t="str">
        <f>IF(AND(B28&lt;&gt;"",Agreement!$C$13&lt;&gt;""),Agreement!$C$13,"")</f>
        <v/>
      </c>
      <c r="P28" t="str">
        <f>IF(AND(B28&lt;&gt;"",Agreement!$G$13&lt;&gt;""),Agreement!$G$13,"")</f>
        <v/>
      </c>
      <c r="Q28" t="str">
        <f>IF(AND(B28&lt;&gt;"",Agreement!$C$21&lt;&gt;""),Agreement!$C$21,"")</f>
        <v/>
      </c>
      <c r="R28" t="str">
        <f>IF(AND(B28&lt;&gt;"",Agreement!$C$14&lt;&gt;""),Agreement!$C$14,"")</f>
        <v/>
      </c>
      <c r="S28" t="str">
        <f>IF(AND(B28&lt;&gt;"",Agreement!$C$26&lt;&gt;""),Agreement!$C$26,"")</f>
        <v/>
      </c>
    </row>
    <row r="29" spans="1:19" s="1" customFormat="1">
      <c r="A29" s="1" t="str">
        <f>IF(B29="","",'2026 BG Media Plan'!$B$2)</f>
        <v/>
      </c>
      <c r="B29" s="1" t="str">
        <f>IF(AND('2026 BG Media Plan'!G53="y",'2026 BG Media Plan'!H53&lt;&gt;""),'2026 BG Media Plan'!H53,"")</f>
        <v/>
      </c>
      <c r="C29" s="1" t="str">
        <f>IF(AND('2026 BG Media Plan'!G53="y",'2026 BG Media Plan'!M53&lt;&gt;""),'2026 BG Media Plan'!M53,"")</f>
        <v/>
      </c>
      <c r="D29" s="194" t="str">
        <f>IF(AND('2026 BG Media Plan'!G53="y",'2026 BG Media Plan'!K53&lt;&gt;""),'2026 BG Media Plan'!K53,"")</f>
        <v/>
      </c>
      <c r="E29" s="194" t="str">
        <f>IF(AND('2026 BG Media Plan'!G53="y",'2026 BG Media Plan'!L53&lt;&gt;""),'2026 BG Media Plan'!L53,"")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IF(AND('2026 BG Media Plan'!G53="y",'2026 BG Media Plan'!I53&lt;&gt;""),'2026 BG Media Plan'!I53,"")</f>
        <v/>
      </c>
      <c r="K29" s="1" t="str">
        <f>IF(AND('2026 BG Media Plan'!G53="y",'2026 BG Media Plan'!J53&lt;&gt;""),'2026 BG Media Plan'!J53,IF(AND('2026 BG Media Plan'!G53="y",'2026 BG Media Plan'!J53="",Agreement!C15&lt;&gt;""),Agreement!C15,""))</f>
        <v/>
      </c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</row>
    <row r="30" spans="1:19">
      <c r="A30" t="str">
        <f>IF(B30="","",'2026 BG Media Plan'!$B$2)</f>
        <v/>
      </c>
      <c r="B30" t="str">
        <f>IF(AND('2026 BG Media Plan'!G54="y",'2026 BG Media Plan'!H54&lt;&gt;""),'2026 BG Media Plan'!H54,"")</f>
        <v/>
      </c>
      <c r="C30" t="str">
        <f>IF(AND('2026 BG Media Plan'!G54="y",'2026 BG Media Plan'!M54&lt;&gt;""),'2026 BG Media Plan'!M54,"")</f>
        <v/>
      </c>
      <c r="D30" s="3" t="str">
        <f>IF(AND('2026 BG Media Plan'!G54="y",'2026 BG Media Plan'!K54&lt;&gt;""),'2026 BG Media Plan'!K54,"")</f>
        <v/>
      </c>
      <c r="E30" s="3" t="str">
        <f>IF(AND('2026 BG Media Plan'!G54="y",'2026 BG Media Plan'!L54&lt;&gt;""),'2026 BG Media Plan'!L54,"")</f>
        <v/>
      </c>
      <c r="F30" t="str">
        <f>IF(AND(B30&lt;&gt;"",Agreement!$D$17&lt;&gt;""),Agreement!$D$17,"")</f>
        <v/>
      </c>
      <c r="G30" t="str">
        <f>IF(AND(B30&lt;&gt;"",Agreement!$D$19&lt;&gt;""),Agreement!$D$19,"")</f>
        <v/>
      </c>
      <c r="H30" t="str">
        <f>IF(AND(B30&lt;&gt;"",Agreement!$C$24&lt;&gt;""),Agreement!$C$24,"")</f>
        <v/>
      </c>
      <c r="I30" t="str">
        <f>IF(AND('2026 BG Media Plan'!G54="y",'2026 BG Media Plan'!I54&lt;&gt;""),'2026 BG Media Plan'!I54,"")</f>
        <v/>
      </c>
      <c r="K30" t="str">
        <f>IF(AND('2026 BG Media Plan'!G54="y",'2026 BG Media Plan'!J54&lt;&gt;""),'2026 BG Media Plan'!J54,IF(AND('2026 BG Media Plan'!G54="y",'2026 BG Media Plan'!J54="",Agreement!C15&lt;&gt;""),Agreement!C15,""))</f>
        <v/>
      </c>
      <c r="M30" t="str">
        <f>IF(AND(B30&lt;&gt;"",Agreement!$C$12&lt;&gt;""),Agreement!$C$12,"")</f>
        <v/>
      </c>
      <c r="N30" t="str">
        <f>IF(AND(B30&lt;&gt;"",Agreement!$F$12&lt;&gt;""),Agreement!$F$12,"")</f>
        <v/>
      </c>
      <c r="O30" t="str">
        <f>IF(AND(B30&lt;&gt;"",Agreement!$C$13&lt;&gt;""),Agreement!$C$13,"")</f>
        <v/>
      </c>
      <c r="P30" t="str">
        <f>IF(AND(B30&lt;&gt;"",Agreement!$G$13&lt;&gt;""),Agreement!$G$13,"")</f>
        <v/>
      </c>
      <c r="Q30" t="str">
        <f>IF(AND(B30&lt;&gt;"",Agreement!$C$21&lt;&gt;""),Agreement!$C$21,"")</f>
        <v/>
      </c>
      <c r="R30" t="str">
        <f>IF(AND(B30&lt;&gt;"",Agreement!$C$14&lt;&gt;""),Agreement!$C$14,"")</f>
        <v/>
      </c>
      <c r="S30" t="str">
        <f>IF(AND(B30&lt;&gt;"",Agreement!$C$26&lt;&gt;""),Agreement!$C$26,"")</f>
        <v/>
      </c>
    </row>
    <row r="31" spans="1:19">
      <c r="A31" t="str">
        <f>IF(B31="","",'2026 BG Media Plan'!$B$2)</f>
        <v/>
      </c>
      <c r="B31" t="str">
        <f>IF(AND('2026 BG Media Plan'!G55="y",'2026 BG Media Plan'!H55&lt;&gt;""),'2026 BG Media Plan'!H55,"")</f>
        <v/>
      </c>
      <c r="C31" t="str">
        <f>IF(AND('2026 BG Media Plan'!G55="y",'2026 BG Media Plan'!M55&lt;&gt;""),'2026 BG Media Plan'!M55,"")</f>
        <v/>
      </c>
      <c r="D31" s="3" t="str">
        <f>IF(AND('2026 BG Media Plan'!G55="y",'2026 BG Media Plan'!K55&lt;&gt;""),'2026 BG Media Plan'!K55,"")</f>
        <v/>
      </c>
      <c r="E31" s="3" t="str">
        <f>IF(AND('2026 BG Media Plan'!G55="y",'2026 BG Media Plan'!L55&lt;&gt;""),'2026 BG Media Plan'!L55,"")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IF(AND('2026 BG Media Plan'!G55="y",'2026 BG Media Plan'!I55&lt;&gt;""),'2026 BG Media Plan'!I55,"")</f>
        <v/>
      </c>
      <c r="K31" t="str">
        <f>IF(AND('2026 BG Media Plan'!G55="y",'2026 BG Media Plan'!J55&lt;&gt;""),'2026 BG Media Plan'!J55,IF(AND('2026 BG Media Plan'!G55="y",'2026 BG Media Plan'!J55="",Agreement!C15&lt;&gt;""),Agreement!C15,""))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19">
      <c r="A32" t="str">
        <f>IF(B32="","",'2026 BG Media Plan'!$B$2)</f>
        <v/>
      </c>
      <c r="B32" t="str">
        <f>IF(AND('2026 BG Media Plan'!G56="y",'2026 BG Media Plan'!H56&lt;&gt;""),'2026 BG Media Plan'!H56,"")</f>
        <v/>
      </c>
      <c r="C32" t="str">
        <f>IF(AND('2026 BG Media Plan'!G56="y",'2026 BG Media Plan'!M56&lt;&gt;""),'2026 BG Media Plan'!M56,"")</f>
        <v/>
      </c>
      <c r="D32" s="3" t="str">
        <f>IF(AND('2026 BG Media Plan'!G56="y",'2026 BG Media Plan'!K56&lt;&gt;""),'2026 BG Media Plan'!K56,"")</f>
        <v/>
      </c>
      <c r="E32" s="3" t="str">
        <f>IF(AND('2026 BG Media Plan'!G56="y",'2026 BG Media Plan'!L56&lt;&gt;""),'2026 BG Media Plan'!L56,"")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IF(AND('2026 BG Media Plan'!G56="y",'2026 BG Media Plan'!I56&lt;&gt;""),'2026 BG Media Plan'!I56,"")</f>
        <v/>
      </c>
      <c r="K32" t="str">
        <f>IF(AND('2026 BG Media Plan'!G56="y",'2026 BG Media Plan'!J56&lt;&gt;""),'2026 BG Media Plan'!J56,IF(AND('2026 BG Media Plan'!G56="y",'2026 BG Media Plan'!J56="",Agreement!C15&lt;&gt;""),Agreement!C15,""))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IF(B33="","",'2026 BG Media Plan'!$B$2)</f>
        <v/>
      </c>
      <c r="B33" t="str">
        <f>IF(AND('2026 BG Media Plan'!G57="y",'2026 BG Media Plan'!H57&lt;&gt;""),'2026 BG Media Plan'!H57,"")</f>
        <v/>
      </c>
      <c r="C33" t="str">
        <f>IF(AND('2026 BG Media Plan'!G57="y",'2026 BG Media Plan'!M57&lt;&gt;""),'2026 BG Media Plan'!M57,"")</f>
        <v/>
      </c>
      <c r="D33" s="3" t="str">
        <f>IF(AND('2026 BG Media Plan'!G57="y",'2026 BG Media Plan'!K57&lt;&gt;""),'2026 BG Media Plan'!K57,"")</f>
        <v/>
      </c>
      <c r="E33" s="3" t="str">
        <f>IF(AND('2026 BG Media Plan'!G57="y",'2026 BG Media Plan'!L57&lt;&gt;""),'2026 BG Media Plan'!L57,"")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IF(AND('2026 BG Media Plan'!G57="y",'2026 BG Media Plan'!I57&lt;&gt;""),'2026 BG Media Plan'!I57,"")</f>
        <v/>
      </c>
      <c r="K33" s="196" t="str">
        <f>IF(AND('2026 BG Media Plan'!G57="y",'2026 BG Media Plan'!J57&lt;&gt;""),'2026 BG Media Plan'!J57,IF(AND('2026 BG Media Plan'!G57="y",'2026 BG Media Plan'!J57="",Agreement!C15&lt;&gt;""),Agreement!C15,""))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1" customFormat="1">
      <c r="A34" s="1" t="str">
        <f>IF(B34="","",'2026 BG Media Plan'!$B$2)</f>
        <v/>
      </c>
      <c r="B34" s="1" t="str">
        <f>IF(AND('2026 BG Media Plan'!G62="y",'2026 BG Media Plan'!H62&lt;&gt;""),'2026 BG Media Plan'!H62,"")</f>
        <v/>
      </c>
      <c r="C34" s="1" t="str">
        <f>IF(AND('2026 BG Media Plan'!G62="y",'2026 BG Media Plan'!M62&lt;&gt;""),'2026 BG Media Plan'!M62,"")</f>
        <v/>
      </c>
      <c r="D34" s="194" t="str">
        <f>IF(AND('2026 BG Media Plan'!G62="y",'2026 BG Media Plan'!K62&lt;&gt;""),'2026 BG Media Plan'!K62,"")</f>
        <v/>
      </c>
      <c r="E34" s="194" t="str">
        <f>IF(AND('2026 BG Media Plan'!G62="y",'2026 BG Media Plan'!L62&lt;&gt;""),'2026 BG Media Plan'!L62,"")</f>
        <v/>
      </c>
      <c r="F34" s="1" t="str">
        <f>IF(AND(B34&lt;&gt;"",Agreement!$D$17&lt;&gt;""),Agreement!$D$17,"")</f>
        <v/>
      </c>
      <c r="G34" s="1" t="str">
        <f>IF(AND(B34&lt;&gt;"",Agreement!$D$19&lt;&gt;""),Agreement!$D$19,"")</f>
        <v/>
      </c>
      <c r="H34" s="1" t="str">
        <f>IF(AND(B34&lt;&gt;"",Agreement!$C$24&lt;&gt;""),Agreement!$C$24,"")</f>
        <v/>
      </c>
      <c r="I34" s="1" t="str">
        <f>IF(AND('2026 BG Media Plan'!G62="y",'2026 BG Media Plan'!I62&lt;&gt;""),'2026 BG Media Plan'!I62,"")</f>
        <v/>
      </c>
      <c r="K34" s="1" t="str">
        <f>IF(AND('2026 BG Media Plan'!G62="y",'2026 BG Media Plan'!J62&lt;&gt;""),'2026 BG Media Plan'!J62,IF(AND('2026 BG Media Plan'!G62="y",'2026 BG Media Plan'!J62="",Agreement!C15&lt;&gt;""),Agreement!C15,""))</f>
        <v/>
      </c>
      <c r="M34" s="1" t="str">
        <f>IF(AND(B34&lt;&gt;"",Agreement!$C$12&lt;&gt;""),Agreement!$C$12,"")</f>
        <v/>
      </c>
      <c r="N34" s="1" t="str">
        <f>IF(AND(B34&lt;&gt;"",Agreement!$F$12&lt;&gt;""),Agreement!$F$12,"")</f>
        <v/>
      </c>
      <c r="O34" s="1" t="str">
        <f>IF(AND(B34&lt;&gt;"",Agreement!$C$13&lt;&gt;""),Agreement!$C$13,"")</f>
        <v/>
      </c>
      <c r="P34" s="1" t="str">
        <f>IF(AND(B34&lt;&gt;"",Agreement!$G$13&lt;&gt;""),Agreement!$G$13,"")</f>
        <v/>
      </c>
      <c r="Q34" s="1" t="str">
        <f>IF(AND(B34&lt;&gt;"",Agreement!$C$21&lt;&gt;""),Agreement!$C$21,"")</f>
        <v/>
      </c>
      <c r="R34" s="1" t="str">
        <f>IF(AND(B34&lt;&gt;"",Agreement!$C$14&lt;&gt;""),Agreement!$C$14,"")</f>
        <v/>
      </c>
      <c r="S34" s="1" t="str">
        <f>IF(AND(B34&lt;&gt;"",Agreement!$C$26&lt;&gt;""),Agreement!$C$26,"")</f>
        <v/>
      </c>
    </row>
    <row r="35" spans="1:19">
      <c r="A35" t="str">
        <f>IF(B35="","",'2026 BG Media Plan'!$B$2)</f>
        <v/>
      </c>
      <c r="B35" t="str">
        <f>IF(AND('2026 BG Media Plan'!G63="y",'2026 BG Media Plan'!H63&lt;&gt;""),'2026 BG Media Plan'!H63,"")</f>
        <v/>
      </c>
      <c r="C35" t="str">
        <f>IF(AND('2026 BG Media Plan'!G63="y",'2026 BG Media Plan'!M63&lt;&gt;""),'2026 BG Media Plan'!M63,"")</f>
        <v/>
      </c>
      <c r="D35" s="3" t="str">
        <f>IF(AND('2026 BG Media Plan'!G63="y",'2026 BG Media Plan'!K63&lt;&gt;""),'2026 BG Media Plan'!K63,"")</f>
        <v/>
      </c>
      <c r="E35" s="3" t="str">
        <f>IF(AND('2026 BG Media Plan'!G63="y",'2026 BG Media Plan'!L63&lt;&gt;""),'2026 BG Media Plan'!L63,"")</f>
        <v/>
      </c>
      <c r="F35" t="str">
        <f>IF(AND(B35&lt;&gt;"",Agreement!$D$17&lt;&gt;""),Agreement!$D$17,"")</f>
        <v/>
      </c>
      <c r="G35" t="str">
        <f>IF(AND(B35&lt;&gt;"",Agreement!$D$19&lt;&gt;""),Agreement!$D$19,"")</f>
        <v/>
      </c>
      <c r="H35" t="str">
        <f>IF(AND(B35&lt;&gt;"",Agreement!$C$24&lt;&gt;""),Agreement!$C$24,"")</f>
        <v/>
      </c>
      <c r="I35" t="str">
        <f>IF(AND('2026 BG Media Plan'!G63="y",'2026 BG Media Plan'!I63&lt;&gt;""),'2026 BG Media Plan'!I63,"")</f>
        <v/>
      </c>
      <c r="K35" t="str">
        <f>IF(AND('2026 BG Media Plan'!G63="y",'2026 BG Media Plan'!J63&lt;&gt;""),'2026 BG Media Plan'!J63,IF(AND('2026 BG Media Plan'!G63="y",'2026 BG Media Plan'!J63="",Agreement!C15&lt;&gt;""),Agreement!C15,""))</f>
        <v/>
      </c>
      <c r="M35" t="str">
        <f>IF(AND(B35&lt;&gt;"",Agreement!$C$12&lt;&gt;""),Agreement!$C$12,"")</f>
        <v/>
      </c>
      <c r="N35" t="str">
        <f>IF(AND(B35&lt;&gt;"",Agreement!$F$12&lt;&gt;""),Agreement!$F$12,"")</f>
        <v/>
      </c>
      <c r="O35" t="str">
        <f>IF(AND(B35&lt;&gt;"",Agreement!$C$13&lt;&gt;""),Agreement!$C$13,"")</f>
        <v/>
      </c>
      <c r="P35" t="str">
        <f>IF(AND(B35&lt;&gt;"",Agreement!$G$13&lt;&gt;""),Agreement!$G$13,"")</f>
        <v/>
      </c>
      <c r="Q35" t="str">
        <f>IF(AND(B35&lt;&gt;"",Agreement!$C$21&lt;&gt;""),Agreement!$C$21,"")</f>
        <v/>
      </c>
      <c r="R35" t="str">
        <f>IF(AND(B35&lt;&gt;"",Agreement!$C$14&lt;&gt;""),Agreement!$C$14,"")</f>
        <v/>
      </c>
      <c r="S35" t="str">
        <f>IF(AND(B35&lt;&gt;"",Agreement!$C$26&lt;&gt;""),Agreement!$C$26,"")</f>
        <v/>
      </c>
    </row>
    <row r="36" spans="1:19">
      <c r="A36" t="str">
        <f>IF(B36="","",'2026 BG Media Plan'!$B$2)</f>
        <v/>
      </c>
      <c r="B36" t="str">
        <f>IF(AND('2026 BG Media Plan'!G64="y",'2026 BG Media Plan'!H64&lt;&gt;""),'2026 BG Media Plan'!H64,"")</f>
        <v/>
      </c>
      <c r="C36" t="str">
        <f>IF(AND('2026 BG Media Plan'!G64="y",'2026 BG Media Plan'!M64&lt;&gt;""),'2026 BG Media Plan'!M64,"")</f>
        <v/>
      </c>
      <c r="D36" s="3" t="str">
        <f>IF(AND('2026 BG Media Plan'!G64="y",'2026 BG Media Plan'!K64&lt;&gt;""),'2026 BG Media Plan'!K64,"")</f>
        <v/>
      </c>
      <c r="E36" s="3" t="str">
        <f>IF(AND('2026 BG Media Plan'!G64="y",'2026 BG Media Plan'!L64&lt;&gt;""),'2026 BG Media Plan'!L64,"")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IF(AND('2026 BG Media Plan'!G64="y",'2026 BG Media Plan'!I64&lt;&gt;""),'2026 BG Media Plan'!I64,"")</f>
        <v/>
      </c>
      <c r="K36" t="str">
        <f>IF(AND('2026 BG Media Plan'!G64="y",'2026 BG Media Plan'!J64&lt;&gt;""),'2026 BG Media Plan'!J64,IF(AND('2026 BG Media Plan'!G64="y",'2026 BG Media Plan'!J64="",Agreement!C15&lt;&gt;""),Agreement!C15,""))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 s="5" customFormat="1">
      <c r="A37" s="5" t="str">
        <f>IF(B37="","",'2026 BG Media Plan'!$B$2)</f>
        <v/>
      </c>
      <c r="B37" s="5" t="str">
        <f>IF(AND('2026 BG Media Plan'!G71="y",'2026 BG Media Plan'!H71&lt;&gt;""),'2026 BG Media Plan'!H71,"")</f>
        <v/>
      </c>
      <c r="C37" s="5" t="str">
        <f>IF(AND('2026 BG Media Plan'!G71="y",'2026 BG Media Plan'!M71&lt;&gt;""),'2026 BG Media Plan'!M71,"")</f>
        <v/>
      </c>
      <c r="D37" s="195" t="str">
        <f>IF(AND('2026 BG Media Plan'!G71="y",'2026 BG Media Plan'!K71&lt;&gt;""),'2026 BG Media Plan'!K71,"")</f>
        <v/>
      </c>
      <c r="E37" s="195" t="str">
        <f>IF(AND('2026 BG Media Plan'!G71="y",'2026 BG Media Plan'!L71&lt;&gt;""),'2026 BG Media Plan'!L71,"")</f>
        <v/>
      </c>
      <c r="F37" s="5" t="str">
        <f>IF(AND(B37&lt;&gt;"",Agreement!$D$17&lt;&gt;""),Agreement!$D$17,"")</f>
        <v/>
      </c>
      <c r="G37" s="5" t="str">
        <f>IF(AND(B37&lt;&gt;"",Agreement!$D$19&lt;&gt;""),Agreement!$D$19,"")</f>
        <v/>
      </c>
      <c r="H37" s="5" t="str">
        <f>IF(AND(B37&lt;&gt;"",Agreement!$C$24&lt;&gt;""),Agreement!$C$24,"")</f>
        <v/>
      </c>
      <c r="I37" s="5" t="str">
        <f>IF(AND('2026 BG Media Plan'!G71="y",'2026 BG Media Plan'!I71&lt;&gt;""),'2026 BG Media Plan'!I71,"")</f>
        <v/>
      </c>
      <c r="K37" s="1" t="str">
        <f>IF(AND('2026 BG Media Plan'!G71="y",'2026 BG Media Plan'!J71&lt;&gt;""),'2026 BG Media Plan'!J71,IF(AND('2026 BG Media Plan'!G71="y",'2026 BG Media Plan'!J71="",Agreement!C15&lt;&gt;""),Agreement!C15,""))</f>
        <v/>
      </c>
      <c r="M37" s="5" t="str">
        <f>IF(AND(B37&lt;&gt;"",Agreement!$C$12&lt;&gt;""),Agreement!$C$12,"")</f>
        <v/>
      </c>
      <c r="N37" s="5" t="str">
        <f>IF(AND(B37&lt;&gt;"",Agreement!$F$12&lt;&gt;""),Agreement!$F$12,"")</f>
        <v/>
      </c>
      <c r="O37" s="5" t="str">
        <f>IF(AND(B37&lt;&gt;"",Agreement!$C$13&lt;&gt;""),Agreement!$C$13,"")</f>
        <v/>
      </c>
      <c r="P37" s="5" t="str">
        <f>IF(AND(B37&lt;&gt;"",Agreement!$G$13&lt;&gt;""),Agreement!$G$13,"")</f>
        <v/>
      </c>
      <c r="Q37" s="1" t="str">
        <f>IF(AND(B37&lt;&gt;"",Agreement!$C$21&lt;&gt;""),Agreement!$C$21,"")</f>
        <v/>
      </c>
      <c r="R37" s="5" t="str">
        <f>IF(AND(B37&lt;&gt;"",Agreement!$C$14&lt;&gt;""),Agreement!$C$14,"")</f>
        <v/>
      </c>
      <c r="S37" s="5" t="str">
        <f>IF(AND(B37&lt;&gt;"",Agreement!$C$26&lt;&gt;""),Agreement!$C$26,"")</f>
        <v/>
      </c>
    </row>
    <row r="38" spans="1:19" s="1" customFormat="1">
      <c r="A38" s="1" t="str">
        <f>IF(B38="","",'2026 BG Media Plan'!$B$2)</f>
        <v/>
      </c>
      <c r="B38" s="1" t="str">
        <f>IF(AND('2026 BG Media Plan'!G76="y",'2026 BG Media Plan'!H76&lt;&gt;""),'2026 BG Media Plan'!H76,"")</f>
        <v/>
      </c>
      <c r="C38" s="1" t="str">
        <f>IF(AND('2026 BG Media Plan'!G76="y",'2026 BG Media Plan'!M76&lt;&gt;""),'2026 BG Media Plan'!M76,"")</f>
        <v/>
      </c>
      <c r="D38" s="194" t="str">
        <f>IF(AND('2026 BG Media Plan'!G76="y",'2026 BG Media Plan'!K76&lt;&gt;""),'2026 BG Media Plan'!K76,"")</f>
        <v/>
      </c>
      <c r="E38" s="194" t="str">
        <f>IF(AND('2026 BG Media Plan'!G76="y",'2026 BG Media Plan'!L76&lt;&gt;""),'2026 BG Media Plan'!L76,"")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IF(AND(B38&lt;&gt;"",Agreement!$C$24&lt;&gt;""),Agreement!$C$24,"")</f>
        <v/>
      </c>
      <c r="I38" s="1" t="str">
        <f>IF(AND('2026 BG Media Plan'!G76="y",'2026 BG Media Plan'!I76&lt;&gt;""),'2026 BG Media Plan'!I76,"")</f>
        <v/>
      </c>
      <c r="K38" s="1" t="str">
        <f>IF(AND('2026 BG Media Plan'!G76="y",'2026 BG Media Plan'!J76&lt;&gt;""),'2026 BG Media Plan'!J76,IF(AND('2026 BG Media Plan'!G76="y",'2026 BG Media Plan'!J76="",Agreement!C15&lt;&gt;""),Agreement!C15,""))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IF(AND(B38&lt;&gt;"",Agreement!$C$26&lt;&gt;""),Agreement!$C$26,"")</f>
        <v/>
      </c>
    </row>
    <row r="39" spans="1:19" s="1" customFormat="1">
      <c r="A39" s="1" t="str">
        <f>IF(B39="","",'2026 BG Media Plan'!$B$2)</f>
        <v/>
      </c>
      <c r="B39" s="1" t="str">
        <f>IF(AND('2026 BG Media Plan'!G81="y",'2026 BG Media Plan'!H81&lt;&gt;""),'2026 BG Media Plan'!H81,"")</f>
        <v/>
      </c>
      <c r="C39" s="1" t="str">
        <f>IF(AND('2026 BG Media Plan'!G81="y",'2026 BG Media Plan'!M81&lt;&gt;""),'2026 BG Media Plan'!M81,"")</f>
        <v/>
      </c>
      <c r="D39" s="194" t="str">
        <f>IF(AND('2026 BG Media Plan'!G81="y",'2026 BG Media Plan'!K81&lt;&gt;""),'2026 BG Media Plan'!K81,"")</f>
        <v/>
      </c>
      <c r="E39" s="194" t="str">
        <f>IF(AND('2026 BG Media Plan'!G81="y",'2026 BG Media Plan'!L81&lt;&gt;""),'2026 BG Media Plan'!L81,"")</f>
        <v/>
      </c>
      <c r="F39" s="1" t="str">
        <f>IF(AND(B39&lt;&gt;"",Agreement!$D$17&lt;&gt;""),Agreement!$D$17,"")</f>
        <v/>
      </c>
      <c r="G39" s="1" t="str">
        <f>IF(AND(B39&lt;&gt;"",Agreement!$D$19&lt;&gt;""),Agreement!$D$19,"")</f>
        <v/>
      </c>
      <c r="H39" s="1" t="str">
        <f>IF(AND(B39&lt;&gt;"",Agreement!$C$24&lt;&gt;""),Agreement!$C$24,"")</f>
        <v/>
      </c>
      <c r="I39" s="1" t="str">
        <f>IF(AND('2026 BG Media Plan'!G81="y",'2026 BG Media Plan'!I81&lt;&gt;""),'2026 BG Media Plan'!I81,"")</f>
        <v/>
      </c>
      <c r="K39" s="1" t="str">
        <f>IF(AND('2026 BG Media Plan'!G81="y",'2026 BG Media Plan'!J81&lt;&gt;""),'2026 BG Media Plan'!J81,IF(AND('2026 BG Media Plan'!G81="y",'2026 BG Media Plan'!J81="",Agreement!C15&lt;&gt;""),Agreement!C15,""))</f>
        <v/>
      </c>
      <c r="M39" s="1" t="str">
        <f>IF(AND(B39&lt;&gt;"",Agreement!$C$12&lt;&gt;""),Agreement!$C$12,"")</f>
        <v/>
      </c>
      <c r="N39" s="1" t="str">
        <f>IF(AND(B39&lt;&gt;"",Agreement!$F$12&lt;&gt;""),Agreement!$F$12,"")</f>
        <v/>
      </c>
      <c r="O39" s="1" t="str">
        <f>IF(AND(B39&lt;&gt;"",Agreement!$C$13&lt;&gt;""),Agreement!$C$13,"")</f>
        <v/>
      </c>
      <c r="P39" s="1" t="str">
        <f>IF(AND(B39&lt;&gt;"",Agreement!$G$13&lt;&gt;""),Agreement!$G$13,"")</f>
        <v/>
      </c>
      <c r="Q39" s="1" t="str">
        <f>IF(AND(B39&lt;&gt;"",Agreement!$C$21&lt;&gt;""),Agreement!$C$21,"")</f>
        <v/>
      </c>
      <c r="R39" s="1" t="str">
        <f>IF(AND(B39&lt;&gt;"",Agreement!$C$14&lt;&gt;""),Agreement!$C$14,"")</f>
        <v/>
      </c>
      <c r="S39" s="1" t="str">
        <f>IF(AND(B39&lt;&gt;"",Agreement!$C$26&lt;&gt;""),Agreement!$C$26,"")</f>
        <v/>
      </c>
    </row>
    <row r="40" spans="1:19">
      <c r="A40" t="str">
        <f>IF(B40="","",'2026 BG Media Plan'!$B$2)</f>
        <v/>
      </c>
      <c r="B40" t="str">
        <f>IF(AND('2026 BG Media Plan'!G82="y",'2026 BG Media Plan'!H82&lt;&gt;""),'2026 BG Media Plan'!H82,"")</f>
        <v/>
      </c>
      <c r="C40" t="str">
        <f>IF(AND('2026 BG Media Plan'!G82="y",'2026 BG Media Plan'!M82&lt;&gt;""),'2026 BG Media Plan'!M82,"")</f>
        <v/>
      </c>
      <c r="D40" s="3" t="str">
        <f>IF(AND('2026 BG Media Plan'!G82="y",'2026 BG Media Plan'!K82&lt;&gt;""),'2026 BG Media Plan'!K82,"")</f>
        <v/>
      </c>
      <c r="E40" s="3" t="str">
        <f>IF(AND('2026 BG Media Plan'!G82="y",'2026 BG Media Plan'!L82&lt;&gt;""),'2026 BG Media Plan'!L82,"")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IF(AND('2026 BG Media Plan'!G82="y",'2026 BG Media Plan'!I82&lt;&gt;""),'2026 BG Media Plan'!I82,"")</f>
        <v/>
      </c>
      <c r="K40" t="str">
        <f>IF(AND('2026 BG Media Plan'!G82="y",'2026 BG Media Plan'!J82&lt;&gt;""),'2026 BG Media Plan'!J82,IF(AND('2026 BG Media Plan'!G82="y",'2026 BG Media Plan'!J82="",Agreement!C15&lt;&gt;""),Agreement!C15,""))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>
      <c r="A41" t="str">
        <f>IF(B41="","",'2026 BG Media Plan'!$B$2)</f>
        <v/>
      </c>
      <c r="B41" t="str">
        <f>IF(AND('2026 BG Media Plan'!G83="y",'2026 BG Media Plan'!H83&lt;&gt;""),'2026 BG Media Plan'!H83,"")</f>
        <v/>
      </c>
      <c r="C41" t="str">
        <f>IF(AND('2026 BG Media Plan'!G83="y",'2026 BG Media Plan'!M83&lt;&gt;""),'2026 BG Media Plan'!M83,"")</f>
        <v/>
      </c>
      <c r="D41" s="3" t="str">
        <f>IF(AND('2026 BG Media Plan'!G83="y",'2026 BG Media Plan'!K83&lt;&gt;""),'2026 BG Media Plan'!K83,"")</f>
        <v/>
      </c>
      <c r="E41" s="3" t="str">
        <f>IF(AND('2026 BG Media Plan'!G83="y",'2026 BG Media Plan'!L83&lt;&gt;""),'2026 BG Media Plan'!L83,"")</f>
        <v/>
      </c>
      <c r="F41" t="str">
        <f>IF(AND(B41&lt;&gt;"",Agreement!$D$17&lt;&gt;""),Agreement!$D$17,"")</f>
        <v/>
      </c>
      <c r="G41" t="str">
        <f>IF(AND(B41&lt;&gt;"",Agreement!$D$19&lt;&gt;""),Agreement!$D$19,"")</f>
        <v/>
      </c>
      <c r="H41" t="str">
        <f>IF(AND(B41&lt;&gt;"",Agreement!$C$24&lt;&gt;""),Agreement!$C$24,"")</f>
        <v/>
      </c>
      <c r="I41" t="str">
        <f>IF(AND('2026 BG Media Plan'!G83="y",'2026 BG Media Plan'!I83&lt;&gt;""),'2026 BG Media Plan'!I83,"")</f>
        <v/>
      </c>
      <c r="K41" t="str">
        <f>IF(AND('2026 BG Media Plan'!G83="y",'2026 BG Media Plan'!J83&lt;&gt;""),'2026 BG Media Plan'!J83,IF(AND('2026 BG Media Plan'!G83="y",'2026 BG Media Plan'!J83="",Agreement!C15&lt;&gt;""),Agreement!C15,""))</f>
        <v/>
      </c>
      <c r="M41" t="str">
        <f>IF(AND(B41&lt;&gt;"",Agreement!$C$12&lt;&gt;""),Agreement!$C$12,"")</f>
        <v/>
      </c>
      <c r="N41" t="str">
        <f>IF(AND(B41&lt;&gt;"",Agreement!$F$12&lt;&gt;""),Agreement!$F$12,"")</f>
        <v/>
      </c>
      <c r="O41" t="str">
        <f>IF(AND(B41&lt;&gt;"",Agreement!$C$13&lt;&gt;""),Agreement!$C$13,"")</f>
        <v/>
      </c>
      <c r="P41" t="str">
        <f>IF(AND(B41&lt;&gt;"",Agreement!$G$13&lt;&gt;""),Agreement!$G$13,"")</f>
        <v/>
      </c>
      <c r="Q41" t="str">
        <f>IF(AND(B41&lt;&gt;"",Agreement!$C$21&lt;&gt;""),Agreement!$C$21,"")</f>
        <v/>
      </c>
      <c r="R41" t="str">
        <f>IF(AND(B41&lt;&gt;"",Agreement!$C$14&lt;&gt;""),Agreement!$C$14,"")</f>
        <v/>
      </c>
      <c r="S41" t="str">
        <f>IF(AND(B41&lt;&gt;"",Agreement!$C$26&lt;&gt;""),Agreement!$C$26,"")</f>
        <v/>
      </c>
    </row>
    <row r="42" spans="1:19">
      <c r="A42" t="str">
        <f>IF(B42="","",'2026 BG Media Plan'!$B$2)</f>
        <v/>
      </c>
      <c r="B42" t="str">
        <f>IF(AND('2026 BG Media Plan'!G84="y",'2026 BG Media Plan'!H84&lt;&gt;""),'2026 BG Media Plan'!H84,"")</f>
        <v/>
      </c>
      <c r="C42" t="str">
        <f>IF(AND('2026 BG Media Plan'!G84="y",'2026 BG Media Plan'!M84&lt;&gt;""),'2026 BG Media Plan'!M84,"")</f>
        <v/>
      </c>
      <c r="D42" s="3" t="str">
        <f>IF(AND('2026 BG Media Plan'!G84="y",'2026 BG Media Plan'!K84&lt;&gt;""),'2026 BG Media Plan'!K84,"")</f>
        <v/>
      </c>
      <c r="E42" s="3" t="str">
        <f>IF(AND('2026 BG Media Plan'!G84="y",'2026 BG Media Plan'!L84&lt;&gt;""),'2026 BG Media Plan'!L84,"")</f>
        <v/>
      </c>
      <c r="F42" t="str">
        <f>IF(AND(B42&lt;&gt;"",Agreement!$D$17&lt;&gt;""),Agreement!$D$17,"")</f>
        <v/>
      </c>
      <c r="G42" t="str">
        <f>IF(AND(B42&lt;&gt;"",Agreement!$D$19&lt;&gt;""),Agreement!$D$19,"")</f>
        <v/>
      </c>
      <c r="H42" t="str">
        <f>IF(AND(B42&lt;&gt;"",Agreement!$C$24&lt;&gt;""),Agreement!$C$24,"")</f>
        <v/>
      </c>
      <c r="I42" t="str">
        <f>IF(AND('2026 BG Media Plan'!G84="y",'2026 BG Media Plan'!I84&lt;&gt;""),'2026 BG Media Plan'!I84,"")</f>
        <v/>
      </c>
      <c r="K42" t="str">
        <f>IF(AND('2026 BG Media Plan'!G84="y",'2026 BG Media Plan'!J84&lt;&gt;""),'2026 BG Media Plan'!J84,IF(AND('2026 BG Media Plan'!G84="y",'2026 BG Media Plan'!J84="",Agreement!C15&lt;&gt;""),Agreement!C15,""))</f>
        <v/>
      </c>
      <c r="M42" t="str">
        <f>IF(AND(B42&lt;&gt;"",Agreement!$C$12&lt;&gt;""),Agreement!$C$12,"")</f>
        <v/>
      </c>
      <c r="N42" t="str">
        <f>IF(AND(B42&lt;&gt;"",Agreement!$F$12&lt;&gt;""),Agreement!$F$12,"")</f>
        <v/>
      </c>
      <c r="O42" t="str">
        <f>IF(AND(B42&lt;&gt;"",Agreement!$C$13&lt;&gt;""),Agreement!$C$13,"")</f>
        <v/>
      </c>
      <c r="P42" t="str">
        <f>IF(AND(B42&lt;&gt;"",Agreement!$G$13&lt;&gt;""),Agreement!$G$13,"")</f>
        <v/>
      </c>
      <c r="Q42" t="str">
        <f>IF(AND(B42&lt;&gt;"",Agreement!$C$21&lt;&gt;""),Agreement!$C$21,"")</f>
        <v/>
      </c>
      <c r="R42" t="str">
        <f>IF(AND(B42&lt;&gt;"",Agreement!$C$14&lt;&gt;""),Agreement!$C$14,"")</f>
        <v/>
      </c>
      <c r="S42" t="str">
        <f>IF(AND(B42&lt;&gt;"",Agreement!$C$26&lt;&gt;""),Agreement!$C$26,"")</f>
        <v/>
      </c>
    </row>
    <row r="43" spans="1:19">
      <c r="A43" t="str">
        <f>IF(B43="","",'2026 BG Media Plan'!$B$2)</f>
        <v/>
      </c>
      <c r="B43" t="str">
        <f>IF(AND('2026 BG Media Plan'!G85="y",'2026 BG Media Plan'!H85&lt;&gt;""),'2026 BG Media Plan'!H85,"")</f>
        <v/>
      </c>
      <c r="C43" t="str">
        <f>IF(AND('2026 BG Media Plan'!G85="y",'2026 BG Media Plan'!M85&lt;&gt;""),'2026 BG Media Plan'!M85,"")</f>
        <v/>
      </c>
      <c r="D43" s="3" t="str">
        <f>IF(AND('2026 BG Media Plan'!G85="y",'2026 BG Media Plan'!K85&lt;&gt;""),'2026 BG Media Plan'!K85,"")</f>
        <v/>
      </c>
      <c r="E43" s="3" t="str">
        <f>IF(AND('2026 BG Media Plan'!G85="y",'2026 BG Media Plan'!L85&lt;&gt;""),'2026 BG Media Plan'!L85,"")</f>
        <v/>
      </c>
      <c r="F43" t="str">
        <f>IF(AND(B43&lt;&gt;"",Agreement!$D$17&lt;&gt;""),Agreement!$D$17,"")</f>
        <v/>
      </c>
      <c r="G43" t="str">
        <f>IF(AND(B43&lt;&gt;"",Agreement!$D$19&lt;&gt;""),Agreement!$D$19,"")</f>
        <v/>
      </c>
      <c r="H43" t="str">
        <f>IF(AND(B43&lt;&gt;"",Agreement!$C$24&lt;&gt;""),Agreement!$C$24,"")</f>
        <v/>
      </c>
      <c r="I43" t="str">
        <f>IF(AND('2026 BG Media Plan'!G85="y",'2026 BG Media Plan'!I85&lt;&gt;""),'2026 BG Media Plan'!I85,"")</f>
        <v/>
      </c>
      <c r="K43" t="str">
        <f>IF(AND('2026 BG Media Plan'!G85="y",'2026 BG Media Plan'!J85&lt;&gt;""),'2026 BG Media Plan'!J85,IF(AND('2026 BG Media Plan'!G85="y",'2026 BG Media Plan'!J85="",Agreement!C15&lt;&gt;""),Agreement!C15,""))</f>
        <v/>
      </c>
      <c r="M43" t="str">
        <f>IF(AND(B43&lt;&gt;"",Agreement!$C$12&lt;&gt;""),Agreement!$C$12,"")</f>
        <v/>
      </c>
      <c r="N43" t="str">
        <f>IF(AND(B43&lt;&gt;"",Agreement!$F$12&lt;&gt;""),Agreement!$F$12,"")</f>
        <v/>
      </c>
      <c r="O43" t="str">
        <f>IF(AND(B43&lt;&gt;"",Agreement!$C$13&lt;&gt;""),Agreement!$C$13,"")</f>
        <v/>
      </c>
      <c r="P43" t="str">
        <f>IF(AND(B43&lt;&gt;"",Agreement!$G$13&lt;&gt;""),Agreement!$G$13,"")</f>
        <v/>
      </c>
      <c r="Q43" t="str">
        <f>IF(AND(B43&lt;&gt;"",Agreement!$C$21&lt;&gt;""),Agreement!$C$21,"")</f>
        <v/>
      </c>
      <c r="R43" t="str">
        <f>IF(AND(B43&lt;&gt;"",Agreement!$C$14&lt;&gt;""),Agreement!$C$14,"")</f>
        <v/>
      </c>
      <c r="S43" t="str">
        <f>IF(AND(B43&lt;&gt;"",Agreement!$C$26&lt;&gt;""),Agreement!$C$26,"")</f>
        <v/>
      </c>
    </row>
    <row r="44" spans="1:19">
      <c r="A44" t="str">
        <f>IF(B44="","",'2026 BG Media Plan'!$B$2)</f>
        <v/>
      </c>
      <c r="B44" t="str">
        <f>IF(AND('2026 BG Media Plan'!G86="y",'2026 BG Media Plan'!H86&lt;&gt;""),'2026 BG Media Plan'!H86,"")</f>
        <v/>
      </c>
      <c r="C44" t="str">
        <f>IF(AND('2026 BG Media Plan'!G86="y",'2026 BG Media Plan'!M86&lt;&gt;""),'2026 BG Media Plan'!M86,"")</f>
        <v/>
      </c>
      <c r="D44" s="3" t="str">
        <f>IF(AND('2026 BG Media Plan'!G86="y",'2026 BG Media Plan'!K86&lt;&gt;""),'2026 BG Media Plan'!K86,"")</f>
        <v/>
      </c>
      <c r="E44" s="3" t="str">
        <f>IF(AND('2026 BG Media Plan'!G86="y",'2026 BG Media Plan'!L86&lt;&gt;""),'2026 BG Media Plan'!L86,"")</f>
        <v/>
      </c>
      <c r="F44" t="str">
        <f>IF(AND(B44&lt;&gt;"",Agreement!$D$17&lt;&gt;""),Agreement!$D$17,"")</f>
        <v/>
      </c>
      <c r="G44" t="str">
        <f>IF(AND(B44&lt;&gt;"",Agreement!$D$19&lt;&gt;""),Agreement!$D$19,"")</f>
        <v/>
      </c>
      <c r="H44" t="str">
        <f>IF(AND(B44&lt;&gt;"",Agreement!$C$24&lt;&gt;""),Agreement!$C$24,"")</f>
        <v/>
      </c>
      <c r="I44" t="str">
        <f>IF(AND('2026 BG Media Plan'!G86="y",'2026 BG Media Plan'!I86&lt;&gt;""),'2026 BG Media Plan'!I86,"")</f>
        <v/>
      </c>
      <c r="K44" t="str">
        <f>IF(AND('2026 BG Media Plan'!G86="y",'2026 BG Media Plan'!J86&lt;&gt;""),'2026 BG Media Plan'!J86,IF(AND('2026 BG Media Plan'!G86="y",'2026 BG Media Plan'!J86="",Agreement!C15&lt;&gt;""),Agreement!C15,""))</f>
        <v/>
      </c>
      <c r="M44" t="str">
        <f>IF(AND(B44&lt;&gt;"",Agreement!$C$12&lt;&gt;""),Agreement!$C$12,"")</f>
        <v/>
      </c>
      <c r="N44" t="str">
        <f>IF(AND(B44&lt;&gt;"",Agreement!$F$12&lt;&gt;""),Agreement!$F$12,"")</f>
        <v/>
      </c>
      <c r="O44" t="str">
        <f>IF(AND(B44&lt;&gt;"",Agreement!$C$13&lt;&gt;""),Agreement!$C$13,"")</f>
        <v/>
      </c>
      <c r="P44" t="str">
        <f>IF(AND(B44&lt;&gt;"",Agreement!$G$13&lt;&gt;""),Agreement!$G$13,"")</f>
        <v/>
      </c>
      <c r="Q44" t="str">
        <f>IF(AND(B44&lt;&gt;"",Agreement!$C$21&lt;&gt;""),Agreement!$C$21,"")</f>
        <v/>
      </c>
      <c r="R44" t="str">
        <f>IF(AND(B44&lt;&gt;"",Agreement!$C$14&lt;&gt;""),Agreement!$C$14,"")</f>
        <v/>
      </c>
      <c r="S44" t="str">
        <f>IF(AND(B44&lt;&gt;"",Agreement!$C$26&lt;&gt;""),Agreement!$C$26,"")</f>
        <v/>
      </c>
    </row>
    <row r="45" spans="1:19">
      <c r="A45" t="str">
        <f>IF(B45="","",'2026 BG Media Plan'!$B$2)</f>
        <v/>
      </c>
      <c r="B45" t="str">
        <f>IF(AND('2026 BG Media Plan'!G87="y",'2026 BG Media Plan'!H87&lt;&gt;""),'2026 BG Media Plan'!H87,"")</f>
        <v/>
      </c>
      <c r="C45" t="str">
        <f>IF(AND('2026 BG Media Plan'!G87="y",'2026 BG Media Plan'!M87&lt;&gt;""),'2026 BG Media Plan'!M87,"")</f>
        <v/>
      </c>
      <c r="D45" s="3" t="str">
        <f>IF(AND('2026 BG Media Plan'!G87="y",'2026 BG Media Plan'!K87&lt;&gt;""),'2026 BG Media Plan'!K87,"")</f>
        <v/>
      </c>
      <c r="E45" s="3" t="str">
        <f>IF(AND('2026 BG Media Plan'!G87="y",'2026 BG Media Plan'!L87&lt;&gt;""),'2026 BG Media Plan'!L87,"")</f>
        <v/>
      </c>
      <c r="F45" t="str">
        <f>IF(AND(B45&lt;&gt;"",Agreement!$D$17&lt;&gt;""),Agreement!$D$17,"")</f>
        <v/>
      </c>
      <c r="G45" t="str">
        <f>IF(AND(B45&lt;&gt;"",Agreement!$D$19&lt;&gt;""),Agreement!$D$19,"")</f>
        <v/>
      </c>
      <c r="H45" t="str">
        <f>IF(AND(B45&lt;&gt;"",Agreement!$C$24&lt;&gt;""),Agreement!$C$24,"")</f>
        <v/>
      </c>
      <c r="I45" t="str">
        <f>IF(AND('2026 BG Media Plan'!G87="y",'2026 BG Media Plan'!I87&lt;&gt;""),'2026 BG Media Plan'!I87,"")</f>
        <v/>
      </c>
      <c r="K45" t="str">
        <f>IF(AND('2026 BG Media Plan'!G87="y",'2026 BG Media Plan'!J87&lt;&gt;""),'2026 BG Media Plan'!J87,IF(AND('2026 BG Media Plan'!G87="y",'2026 BG Media Plan'!J87="",Agreement!C15&lt;&gt;""),Agreement!C15,""))</f>
        <v/>
      </c>
      <c r="M45" t="str">
        <f>IF(AND(B45&lt;&gt;"",Agreement!$C$12&lt;&gt;""),Agreement!$C$12,"")</f>
        <v/>
      </c>
      <c r="N45" t="str">
        <f>IF(AND(B45&lt;&gt;"",Agreement!$F$12&lt;&gt;""),Agreement!$F$12,"")</f>
        <v/>
      </c>
      <c r="O45" t="str">
        <f>IF(AND(B45&lt;&gt;"",Agreement!$C$13&lt;&gt;""),Agreement!$C$13,"")</f>
        <v/>
      </c>
      <c r="P45" t="str">
        <f>IF(AND(B45&lt;&gt;"",Agreement!$G$13&lt;&gt;""),Agreement!$G$13,"")</f>
        <v/>
      </c>
      <c r="Q45" t="str">
        <f>IF(AND(B45&lt;&gt;"",Agreement!$C$21&lt;&gt;""),Agreement!$C$21,"")</f>
        <v/>
      </c>
      <c r="R45" t="str">
        <f>IF(AND(B45&lt;&gt;"",Agreement!$C$14&lt;&gt;""),Agreement!$C$14,"")</f>
        <v/>
      </c>
      <c r="S45" t="str">
        <f>IF(AND(B45&lt;&gt;"",Agreement!$C$26&lt;&gt;""),Agreement!$C$26,"")</f>
        <v/>
      </c>
    </row>
    <row r="46" spans="1:19">
      <c r="A46" t="str">
        <f>IF(B46="","",'2026 BG Media Plan'!$B$2)</f>
        <v/>
      </c>
      <c r="B46" t="str">
        <f>IF(AND('2026 BG Media Plan'!G88="y",'2026 BG Media Plan'!H88&lt;&gt;""),'2026 BG Media Plan'!H88,"")</f>
        <v/>
      </c>
      <c r="C46" t="str">
        <f>IF(AND('2026 BG Media Plan'!G88="y",'2026 BG Media Plan'!M88&lt;&gt;""),'2026 BG Media Plan'!M88,"")</f>
        <v/>
      </c>
      <c r="D46" s="3" t="str">
        <f>IF(AND('2026 BG Media Plan'!G88="y",'2026 BG Media Plan'!K88&lt;&gt;""),'2026 BG Media Plan'!K88,"")</f>
        <v/>
      </c>
      <c r="E46" s="3" t="str">
        <f>IF(AND('2026 BG Media Plan'!G88="y",'2026 BG Media Plan'!L88&lt;&gt;""),'2026 BG Media Plan'!L88,"")</f>
        <v/>
      </c>
      <c r="F46" t="str">
        <f>IF(AND(B46&lt;&gt;"",Agreement!$D$17&lt;&gt;""),Agreement!$D$17,"")</f>
        <v/>
      </c>
      <c r="G46" t="str">
        <f>IF(AND(B46&lt;&gt;"",Agreement!$D$19&lt;&gt;""),Agreement!$D$19,"")</f>
        <v/>
      </c>
      <c r="H46" t="str">
        <f>IF(AND(B46&lt;&gt;"",Agreement!$C$24&lt;&gt;""),Agreement!$C$24,"")</f>
        <v/>
      </c>
      <c r="I46" t="str">
        <f>IF(AND('2026 BG Media Plan'!G88="y",'2026 BG Media Plan'!I88&lt;&gt;""),'2026 BG Media Plan'!I88,"")</f>
        <v/>
      </c>
      <c r="K46" t="str">
        <f>IF(AND('2026 BG Media Plan'!G88="y",'2026 BG Media Plan'!J88&lt;&gt;""),'2026 BG Media Plan'!J88,IF(AND('2026 BG Media Plan'!G88="y",'2026 BG Media Plan'!J88="",Agreement!C15&lt;&gt;""),Agreement!C15,""))</f>
        <v/>
      </c>
      <c r="M46" t="str">
        <f>IF(AND(B46&lt;&gt;"",Agreement!$C$12&lt;&gt;""),Agreement!$C$12,"")</f>
        <v/>
      </c>
      <c r="N46" t="str">
        <f>IF(AND(B46&lt;&gt;"",Agreement!$F$12&lt;&gt;""),Agreement!$F$12,"")</f>
        <v/>
      </c>
      <c r="O46" t="str">
        <f>IF(AND(B46&lt;&gt;"",Agreement!$C$13&lt;&gt;""),Agreement!$C$13,"")</f>
        <v/>
      </c>
      <c r="P46" t="str">
        <f>IF(AND(B46&lt;&gt;"",Agreement!$G$13&lt;&gt;""),Agreement!$G$13,"")</f>
        <v/>
      </c>
      <c r="Q46" t="str">
        <f>IF(AND(B46&lt;&gt;"",Agreement!$C$21&lt;&gt;""),Agreement!$C$21,"")</f>
        <v/>
      </c>
      <c r="R46" t="str">
        <f>IF(AND(B46&lt;&gt;"",Agreement!$C$14&lt;&gt;""),Agreement!$C$14,"")</f>
        <v/>
      </c>
      <c r="S46" t="str">
        <f>IF(AND(B46&lt;&gt;"",Agreement!$C$26&lt;&gt;""),Agreement!$C$26,"")</f>
        <v/>
      </c>
    </row>
    <row r="47" spans="1:19" s="1" customFormat="1">
      <c r="A47" s="1" t="str">
        <f>IF(B47="","",'2026 BG Media Plan'!$B$2)</f>
        <v/>
      </c>
      <c r="B47" s="1" t="str">
        <f>IF(AND('2026 BG Media Plan'!G93="y",'2026 BG Media Plan'!H93&lt;&gt;""),'2026 BG Media Plan'!H93,"")</f>
        <v/>
      </c>
      <c r="C47" s="1" t="str">
        <f>IF(AND('2026 BG Media Plan'!G93="y",'2026 BG Media Plan'!M93&lt;&gt;""),'2026 BG Media Plan'!M93,"")</f>
        <v/>
      </c>
      <c r="D47" s="194" t="str">
        <f>IF(AND('2026 BG Media Plan'!G93="y",'2026 BG Media Plan'!K93&lt;&gt;""),'2026 BG Media Plan'!K93,"")</f>
        <v/>
      </c>
      <c r="E47" s="194" t="str">
        <f>IF(AND('2026 BG Media Plan'!G93="y",'2026 BG Media Plan'!L93&lt;&gt;""),'2026 BG Media Plan'!L93,"")</f>
        <v/>
      </c>
      <c r="F47" s="1" t="str">
        <f>IF(AND(B47&lt;&gt;"",Agreement!$D$17&lt;&gt;""),Agreement!$D$17,"")</f>
        <v/>
      </c>
      <c r="G47" s="1" t="str">
        <f>IF(AND(B47&lt;&gt;"",Agreement!$D$19&lt;&gt;""),Agreement!$D$19,"")</f>
        <v/>
      </c>
      <c r="H47" s="1" t="str">
        <f>IF(AND(B47&lt;&gt;"",Agreement!$C$24&lt;&gt;""),Agreement!$C$24,"")</f>
        <v/>
      </c>
      <c r="I47" s="1" t="str">
        <f>IF(AND('2026 BG Media Plan'!G93="y",'2026 BG Media Plan'!I93&lt;&gt;""),'2026 BG Media Plan'!I93,"")</f>
        <v/>
      </c>
      <c r="K47" s="1" t="str">
        <f>IF(AND('2026 BG Media Plan'!G93="y",'2026 BG Media Plan'!J93&lt;&gt;""),'2026 BG Media Plan'!J93,IF(AND('2026 BG Media Plan'!G93="y",'2026 BG Media Plan'!J93="",Agreement!C15&lt;&gt;""),Agreement!C15,""))</f>
        <v/>
      </c>
      <c r="M47" s="1" t="str">
        <f>IF(AND(B47&lt;&gt;"",Agreement!$C$12&lt;&gt;""),Agreement!$C$12,"")</f>
        <v/>
      </c>
      <c r="N47" s="1" t="str">
        <f>IF(AND(B47&lt;&gt;"",Agreement!$F$12&lt;&gt;""),Agreement!$F$12,"")</f>
        <v/>
      </c>
      <c r="O47" s="1" t="str">
        <f>IF(AND(B47&lt;&gt;"",Agreement!$C$13&lt;&gt;""),Agreement!$C$13,"")</f>
        <v/>
      </c>
      <c r="P47" s="1" t="str">
        <f>IF(AND(B47&lt;&gt;"",Agreement!$G$13&lt;&gt;""),Agreement!$G$13,"")</f>
        <v/>
      </c>
      <c r="Q47" s="1" t="str">
        <f>IF(AND(B47&lt;&gt;"",Agreement!$C$21&lt;&gt;""),Agreement!$C$21,"")</f>
        <v/>
      </c>
      <c r="R47" s="1" t="str">
        <f>IF(AND(B47&lt;&gt;"",Agreement!$C$14&lt;&gt;""),Agreement!$C$14,"")</f>
        <v/>
      </c>
      <c r="S47" s="1" t="str">
        <f>IF(AND(B47&lt;&gt;"",Agreement!$C$26&lt;&gt;""),Agreement!$C$26,"")</f>
        <v/>
      </c>
    </row>
    <row r="48" spans="1:19">
      <c r="A48" t="str">
        <f>IF(B48="","",'2026 BG Media Plan'!$B$2)</f>
        <v/>
      </c>
      <c r="B48" t="str">
        <f>IF(AND('2026 BG Media Plan'!G94="y",'2026 BG Media Plan'!H94&lt;&gt;""),'2026 BG Media Plan'!H94,"")</f>
        <v/>
      </c>
      <c r="C48" t="str">
        <f>IF(AND('2026 BG Media Plan'!G94="y",'2026 BG Media Plan'!M94&lt;&gt;""),'2026 BG Media Plan'!M94,"")</f>
        <v/>
      </c>
      <c r="D48" s="3" t="str">
        <f>IF(AND('2026 BG Media Plan'!G94="y",'2026 BG Media Plan'!K94&lt;&gt;""),'2026 BG Media Plan'!K94,"")</f>
        <v/>
      </c>
      <c r="E48" s="3" t="str">
        <f>IF(AND('2026 BG Media Plan'!G94="y",'2026 BG Media Plan'!L94&lt;&gt;""),'2026 BG Media Plan'!L94,"")</f>
        <v/>
      </c>
      <c r="F48" t="str">
        <f>IF(AND(B48&lt;&gt;"",Agreement!$D$17&lt;&gt;""),Agreement!$D$17,"")</f>
        <v/>
      </c>
      <c r="G48" t="str">
        <f>IF(AND(B48&lt;&gt;"",Agreement!$D$19&lt;&gt;""),Agreement!$D$19,"")</f>
        <v/>
      </c>
      <c r="H48" t="str">
        <f>IF(AND(B48&lt;&gt;"",Agreement!$C$24&lt;&gt;""),Agreement!$C$24,"")</f>
        <v/>
      </c>
      <c r="I48" t="str">
        <f>IF(AND('2026 BG Media Plan'!G94="y",'2026 BG Media Plan'!I94&lt;&gt;""),'2026 BG Media Plan'!I94,"")</f>
        <v/>
      </c>
      <c r="K48" t="str">
        <f>IF(AND('2026 BG Media Plan'!G94="y",'2026 BG Media Plan'!J94&lt;&gt;""),'2026 BG Media Plan'!J94,IF(AND('2026 BG Media Plan'!G94="y",'2026 BG Media Plan'!J94="",Agreement!C15&lt;&gt;""),Agreement!C15,""))</f>
        <v/>
      </c>
      <c r="M48" t="str">
        <f>IF(AND(B48&lt;&gt;"",Agreement!$C$12&lt;&gt;""),Agreement!$C$12,"")</f>
        <v/>
      </c>
      <c r="N48" t="str">
        <f>IF(AND(B48&lt;&gt;"",Agreement!$F$12&lt;&gt;""),Agreement!$F$12,"")</f>
        <v/>
      </c>
      <c r="O48" t="str">
        <f>IF(AND(B48&lt;&gt;"",Agreement!$C$13&lt;&gt;""),Agreement!$C$13,"")</f>
        <v/>
      </c>
      <c r="P48" t="str">
        <f>IF(AND(B48&lt;&gt;"",Agreement!$G$13&lt;&gt;""),Agreement!$G$13,"")</f>
        <v/>
      </c>
      <c r="Q48" t="str">
        <f>IF(AND(B48&lt;&gt;"",Agreement!$C$21&lt;&gt;""),Agreement!$C$21,"")</f>
        <v/>
      </c>
      <c r="R48" t="str">
        <f>IF(AND(B48&lt;&gt;"",Agreement!$C$14&lt;&gt;""),Agreement!$C$14,"")</f>
        <v/>
      </c>
      <c r="S48" t="str">
        <f>IF(AND(B48&lt;&gt;"",Agreement!$C$26&lt;&gt;""),Agreement!$C$26,"")</f>
        <v/>
      </c>
    </row>
    <row r="49" spans="1:19">
      <c r="A49" t="str">
        <f>IF(B49="","",'2026 BG Media Plan'!$B$2)</f>
        <v/>
      </c>
      <c r="B49" t="str">
        <f>IF(AND('2026 BG Media Plan'!G95="y",'2026 BG Media Plan'!H95&lt;&gt;""),'2026 BG Media Plan'!H95,"")</f>
        <v/>
      </c>
      <c r="C49" t="str">
        <f>IF(AND('2026 BG Media Plan'!G95="y",'2026 BG Media Plan'!M95&lt;&gt;""),'2026 BG Media Plan'!M95,"")</f>
        <v/>
      </c>
      <c r="D49" s="3" t="str">
        <f>IF(AND('2026 BG Media Plan'!G95="y",'2026 BG Media Plan'!K95&lt;&gt;""),'2026 BG Media Plan'!K95,"")</f>
        <v/>
      </c>
      <c r="E49" s="3" t="str">
        <f>IF(AND('2026 BG Media Plan'!G95="y",'2026 BG Media Plan'!L95&lt;&gt;""),'2026 BG Media Plan'!L95,"")</f>
        <v/>
      </c>
      <c r="F49" t="str">
        <f>IF(AND(B49&lt;&gt;"",Agreement!$D$17&lt;&gt;""),Agreement!$D$17,"")</f>
        <v/>
      </c>
      <c r="G49" t="str">
        <f>IF(AND(B49&lt;&gt;"",Agreement!$D$19&lt;&gt;""),Agreement!$D$19,"")</f>
        <v/>
      </c>
      <c r="H49" t="str">
        <f>IF(AND(B49&lt;&gt;"",Agreement!$C$24&lt;&gt;""),Agreement!$C$24,"")</f>
        <v/>
      </c>
      <c r="I49" t="str">
        <f>IF(AND('2026 BG Media Plan'!G95="y",'2026 BG Media Plan'!I95&lt;&gt;""),'2026 BG Media Plan'!I95,"")</f>
        <v/>
      </c>
      <c r="K49" t="str">
        <f>IF(AND('2026 BG Media Plan'!G95="y",'2026 BG Media Plan'!J95&lt;&gt;""),'2026 BG Media Plan'!J95,IF(AND('2026 BG Media Plan'!G95="y",'2026 BG Media Plan'!J95="",Agreement!C15&lt;&gt;""),Agreement!C15,""))</f>
        <v/>
      </c>
      <c r="M49" t="str">
        <f>IF(AND(B49&lt;&gt;"",Agreement!$C$12&lt;&gt;""),Agreement!$C$12,"")</f>
        <v/>
      </c>
      <c r="N49" t="str">
        <f>IF(AND(B49&lt;&gt;"",Agreement!$F$12&lt;&gt;""),Agreement!$F$12,"")</f>
        <v/>
      </c>
      <c r="O49" t="str">
        <f>IF(AND(B49&lt;&gt;"",Agreement!$C$13&lt;&gt;""),Agreement!$C$13,"")</f>
        <v/>
      </c>
      <c r="P49" t="str">
        <f>IF(AND(B49&lt;&gt;"",Agreement!$G$13&lt;&gt;""),Agreement!$G$13,"")</f>
        <v/>
      </c>
      <c r="Q49" t="str">
        <f>IF(AND(B49&lt;&gt;"",Agreement!$C$21&lt;&gt;""),Agreement!$C$21,"")</f>
        <v/>
      </c>
      <c r="R49" t="str">
        <f>IF(AND(B49&lt;&gt;"",Agreement!$C$14&lt;&gt;""),Agreement!$C$14,"")</f>
        <v/>
      </c>
      <c r="S49" t="str">
        <f>IF(AND(B49&lt;&gt;"",Agreement!$C$26&lt;&gt;""),Agreement!$C$26,"")</f>
        <v/>
      </c>
    </row>
    <row r="50" spans="1:19" s="1" customFormat="1">
      <c r="A50" s="1" t="str">
        <f>IF(B50="","",'2026 BG Media Plan'!$B$2)</f>
        <v/>
      </c>
      <c r="B50" s="1" t="str">
        <f>IF(AND('2026 BG Media Plan'!G100="y",'2026 BG Media Plan'!H100&lt;&gt;""),'2026 BG Media Plan'!H100,"")</f>
        <v/>
      </c>
      <c r="C50" s="1" t="str">
        <f>IF(AND('2026 BG Media Plan'!G100="y",'2026 BG Media Plan'!M100&lt;&gt;""),'2026 BG Media Plan'!M100,"")</f>
        <v/>
      </c>
      <c r="D50" s="194" t="str">
        <f>IF(AND('2026 BG Media Plan'!G100="y",'2026 BG Media Plan'!K100&lt;&gt;""),'2026 BG Media Plan'!K100,"")</f>
        <v/>
      </c>
      <c r="E50" s="194" t="str">
        <f>IF(AND('2026 BG Media Plan'!G100="y",'2026 BG Media Plan'!L100&lt;&gt;""),'2026 BG Media Plan'!L100,"")</f>
        <v/>
      </c>
      <c r="F50" s="1" t="str">
        <f>IF(AND(B50&lt;&gt;"",Agreement!$D$17&lt;&gt;""),Agreement!$D$17,"")</f>
        <v/>
      </c>
      <c r="G50" s="1" t="str">
        <f>IF(AND(B50&lt;&gt;"",Agreement!$D$19&lt;&gt;""),Agreement!$D$19,"")</f>
        <v/>
      </c>
      <c r="H50" s="1" t="str">
        <f>IF(AND(B50&lt;&gt;"",Agreement!$C$24&lt;&gt;""),Agreement!$C$24,"")</f>
        <v/>
      </c>
      <c r="I50" s="1" t="str">
        <f>IF(AND('2026 BG Media Plan'!G100="y",'2026 BG Media Plan'!I100&lt;&gt;""),'2026 BG Media Plan'!I100,"")</f>
        <v/>
      </c>
      <c r="K50" s="1" t="str">
        <f>IF(AND('2026 BG Media Plan'!G100="y",'2026 BG Media Plan'!J100&lt;&gt;""),'2026 BG Media Plan'!J100,IF(AND('2026 BG Media Plan'!G100="y",'2026 BG Media Plan'!J100="",Agreement!C15&lt;&gt;""),Agreement!C15,""))</f>
        <v/>
      </c>
      <c r="M50" s="1" t="str">
        <f>IF(AND(B50&lt;&gt;"",Agreement!$C$12&lt;&gt;""),Agreement!$C$12,"")</f>
        <v/>
      </c>
      <c r="N50" s="1" t="str">
        <f>IF(AND(B50&lt;&gt;"",Agreement!$F$12&lt;&gt;""),Agreement!$F$12,"")</f>
        <v/>
      </c>
      <c r="O50" s="1" t="str">
        <f>IF(AND(B50&lt;&gt;"",Agreement!$C$13&lt;&gt;""),Agreement!$C$13,"")</f>
        <v/>
      </c>
      <c r="P50" s="1" t="str">
        <f>IF(AND(B50&lt;&gt;"",Agreement!$G$13&lt;&gt;""),Agreement!$G$13,"")</f>
        <v/>
      </c>
      <c r="Q50" s="1" t="str">
        <f>IF(AND(B50&lt;&gt;"",Agreement!$C$21&lt;&gt;""),Agreement!$C$21,"")</f>
        <v/>
      </c>
      <c r="R50" s="1" t="str">
        <f>IF(AND(B50&lt;&gt;"",Agreement!$C$14&lt;&gt;""),Agreement!$C$14,"")</f>
        <v/>
      </c>
      <c r="S50" s="1" t="str">
        <f>IF(AND(B50&lt;&gt;"",Agreement!$C$26&lt;&gt;""),Agreement!$C$26,"")</f>
        <v/>
      </c>
    </row>
    <row r="51" spans="1:19">
      <c r="A51" t="str">
        <f>IF(B51="","",'2026 BG Media Plan'!$B$2)</f>
        <v/>
      </c>
      <c r="B51" t="str">
        <f>IF(AND('2026 BG Media Plan'!G101="y",'2026 BG Media Plan'!H101&lt;&gt;""),'2026 BG Media Plan'!H101,"")</f>
        <v/>
      </c>
      <c r="C51" t="str">
        <f>IF(AND('2026 BG Media Plan'!G101="y",'2026 BG Media Plan'!M101&lt;&gt;""),'2026 BG Media Plan'!M101,"")</f>
        <v/>
      </c>
      <c r="D51" s="3" t="str">
        <f>IF(AND('2026 BG Media Plan'!G101="y",'2026 BG Media Plan'!K101&lt;&gt;""),'2026 BG Media Plan'!K101,"")</f>
        <v/>
      </c>
      <c r="E51" s="3" t="str">
        <f>IF(AND('2026 BG Media Plan'!G101="y",'2026 BG Media Plan'!L101&lt;&gt;""),'2026 BG Media Plan'!L101,"")</f>
        <v/>
      </c>
      <c r="F51" t="str">
        <f>IF(AND(B51&lt;&gt;"",Agreement!$D$17&lt;&gt;""),Agreement!$D$17,"")</f>
        <v/>
      </c>
      <c r="G51" t="str">
        <f>IF(AND(B51&lt;&gt;"",Agreement!$D$19&lt;&gt;""),Agreement!$D$19,"")</f>
        <v/>
      </c>
      <c r="H51" t="str">
        <f>IF(AND(B51&lt;&gt;"",Agreement!$C$24&lt;&gt;""),Agreement!$C$24,"")</f>
        <v/>
      </c>
      <c r="I51" t="str">
        <f>IF(AND('2026 BG Media Plan'!G101="y",'2026 BG Media Plan'!I101&lt;&gt;""),'2026 BG Media Plan'!I101,"")</f>
        <v/>
      </c>
      <c r="K51" t="str">
        <f>IF(AND('2026 BG Media Plan'!G101="y",'2026 BG Media Plan'!J101&lt;&gt;""),'2026 BG Media Plan'!J101,IF(AND('2026 BG Media Plan'!G101="y",'2026 BG Media Plan'!J101="",Agreement!C15&lt;&gt;""),Agreement!C15,""))</f>
        <v/>
      </c>
      <c r="M51" t="str">
        <f>IF(AND(B51&lt;&gt;"",Agreement!$C$12&lt;&gt;""),Agreement!$C$12,"")</f>
        <v/>
      </c>
      <c r="N51" t="str">
        <f>IF(AND(B51&lt;&gt;"",Agreement!$F$12&lt;&gt;""),Agreement!$F$12,"")</f>
        <v/>
      </c>
      <c r="O51" t="str">
        <f>IF(AND(B51&lt;&gt;"",Agreement!$C$13&lt;&gt;""),Agreement!$C$13,"")</f>
        <v/>
      </c>
      <c r="P51" t="str">
        <f>IF(AND(B51&lt;&gt;"",Agreement!$G$13&lt;&gt;""),Agreement!$G$13,"")</f>
        <v/>
      </c>
      <c r="Q51" t="str">
        <f>IF(AND(B51&lt;&gt;"",Agreement!$C$21&lt;&gt;""),Agreement!$C$21,"")</f>
        <v/>
      </c>
      <c r="R51" t="str">
        <f>IF(AND(B51&lt;&gt;"",Agreement!$C$14&lt;&gt;""),Agreement!$C$14,"")</f>
        <v/>
      </c>
      <c r="S51" t="str">
        <f>IF(AND(B51&lt;&gt;"",Agreement!$C$26&lt;&gt;""),Agreement!$C$26,"")</f>
        <v/>
      </c>
    </row>
    <row r="52" spans="1:19" s="1" customFormat="1">
      <c r="A52" s="1" t="str">
        <f>IF(B52="","",'2026 BG Media Plan'!$B$2)</f>
        <v/>
      </c>
      <c r="B52" s="1" t="str">
        <f>IF(AND('2026 BG Media Plan'!G106="y",'2026 BG Media Plan'!H106&lt;&gt;""),'2026 BG Media Plan'!H106,"")</f>
        <v/>
      </c>
      <c r="C52" s="1" t="str">
        <f>IF(AND('2026 BG Media Plan'!G106="y",'2026 BG Media Plan'!M106&lt;&gt;""),'2026 BG Media Plan'!M106,"")</f>
        <v/>
      </c>
      <c r="D52" s="194" t="str">
        <f>IF(AND('2026 BG Media Plan'!G106="y",'2026 BG Media Plan'!K106&lt;&gt;""),'2026 BG Media Plan'!K106,"")</f>
        <v/>
      </c>
      <c r="E52" s="194" t="str">
        <f>IF(AND('2026 BG Media Plan'!G106="y",'2026 BG Media Plan'!L106&lt;&gt;""),'2026 BG Media Plan'!L106,"")</f>
        <v/>
      </c>
      <c r="F52" s="1" t="str">
        <f>IF(AND(B52&lt;&gt;"",Agreement!$D$17&lt;&gt;""),Agreement!$D$17,"")</f>
        <v/>
      </c>
      <c r="G52" s="1" t="str">
        <f>IF(AND(B52&lt;&gt;"",Agreement!$D$19&lt;&gt;""),Agreement!$D$19,"")</f>
        <v/>
      </c>
      <c r="H52" s="1" t="str">
        <f>IF(AND(B52&lt;&gt;"",Agreement!$C$24&lt;&gt;""),Agreement!$C$24,"")</f>
        <v/>
      </c>
      <c r="I52" s="1" t="str">
        <f>IF(AND('2026 BG Media Plan'!G106="y",'2026 BG Media Plan'!I106&lt;&gt;""),'2026 BG Media Plan'!I106,"")</f>
        <v/>
      </c>
      <c r="K52" s="1" t="str">
        <f>IF(AND('2026 BG Media Plan'!G106="y",'2026 BG Media Plan'!J106&lt;&gt;""),'2026 BG Media Plan'!J106,IF(AND('2026 BG Media Plan'!G106="y",'2026 BG Media Plan'!J106="",Agreement!C15&lt;&gt;""),Agreement!C15,""))</f>
        <v/>
      </c>
      <c r="M52" s="1" t="str">
        <f>IF(AND(B52&lt;&gt;"",Agreement!$C$12&lt;&gt;""),Agreement!$C$12,"")</f>
        <v/>
      </c>
      <c r="N52" s="1" t="str">
        <f>IF(AND(B52&lt;&gt;"",Agreement!$F$12&lt;&gt;""),Agreement!$F$12,"")</f>
        <v/>
      </c>
      <c r="O52" s="1" t="str">
        <f>IF(AND(B52&lt;&gt;"",Agreement!$C$13&lt;&gt;""),Agreement!$C$13,"")</f>
        <v/>
      </c>
      <c r="P52" s="1" t="str">
        <f>IF(AND(B52&lt;&gt;"",Agreement!$G$13&lt;&gt;""),Agreement!$G$13,"")</f>
        <v/>
      </c>
      <c r="Q52" s="1" t="str">
        <f>IF(AND(B52&lt;&gt;"",Agreement!$C$21&lt;&gt;""),Agreement!$C$21,"")</f>
        <v/>
      </c>
      <c r="R52" s="1" t="str">
        <f>IF(AND(B52&lt;&gt;"",Agreement!$C$14&lt;&gt;""),Agreement!$C$14,"")</f>
        <v/>
      </c>
      <c r="S52" s="1" t="str">
        <f>IF(AND(B52&lt;&gt;"",Agreement!$C$26&lt;&gt;""),Agreement!$C$26,"")</f>
        <v/>
      </c>
    </row>
    <row r="53" spans="1:19">
      <c r="A53" t="str">
        <f>IF(B53="","",'2026 BG Media Plan'!$B$2)</f>
        <v/>
      </c>
      <c r="B53" t="str">
        <f>IF(AND('2026 BG Media Plan'!G107="y",'2026 BG Media Plan'!H107&lt;&gt;""),'2026 BG Media Plan'!H107,"")</f>
        <v/>
      </c>
      <c r="C53" t="str">
        <f>IF(AND('2026 BG Media Plan'!G107="y",'2026 BG Media Plan'!M107&lt;&gt;""),'2026 BG Media Plan'!M107,"")</f>
        <v/>
      </c>
      <c r="D53" s="3" t="str">
        <f>IF(AND('2026 BG Media Plan'!G107="y",'2026 BG Media Plan'!K107&lt;&gt;""),'2026 BG Media Plan'!K107,"")</f>
        <v/>
      </c>
      <c r="E53" s="3" t="str">
        <f>IF(AND('2026 BG Media Plan'!G107="y",'2026 BG Media Plan'!L107&lt;&gt;""),'2026 BG Media Plan'!L107,"")</f>
        <v/>
      </c>
      <c r="F53" t="str">
        <f>IF(AND(B53&lt;&gt;"",Agreement!$D$17&lt;&gt;""),Agreement!$D$17,"")</f>
        <v/>
      </c>
      <c r="G53" t="str">
        <f>IF(AND(B53&lt;&gt;"",Agreement!$D$19&lt;&gt;""),Agreement!$D$19,"")</f>
        <v/>
      </c>
      <c r="H53" t="str">
        <f>IF(AND(B53&lt;&gt;"",Agreement!$C$24&lt;&gt;""),Agreement!$C$24,"")</f>
        <v/>
      </c>
      <c r="I53" t="str">
        <f>IF(AND('2026 BG Media Plan'!G107="y",'2026 BG Media Plan'!I107&lt;&gt;""),'2026 BG Media Plan'!I107,"")</f>
        <v/>
      </c>
      <c r="K53" s="196" t="str">
        <f>IF(AND('2026 BG Media Plan'!G107="y",'2026 BG Media Plan'!J107&lt;&gt;""),'2026 BG Media Plan'!J107,IF(AND('2026 BG Media Plan'!G107="y",'2026 BG Media Plan'!J107="",Agreement!C15&lt;&gt;""),Agreement!C15,""))</f>
        <v/>
      </c>
      <c r="M53" t="str">
        <f>IF(AND(B53&lt;&gt;"",Agreement!$C$12&lt;&gt;""),Agreement!$C$12,"")</f>
        <v/>
      </c>
      <c r="N53" t="str">
        <f>IF(AND(B53&lt;&gt;"",Agreement!$F$12&lt;&gt;""),Agreement!$F$12,"")</f>
        <v/>
      </c>
      <c r="O53" t="str">
        <f>IF(AND(B53&lt;&gt;"",Agreement!$C$13&lt;&gt;""),Agreement!$C$13,"")</f>
        <v/>
      </c>
      <c r="P53" t="str">
        <f>IF(AND(B53&lt;&gt;"",Agreement!$G$13&lt;&gt;""),Agreement!$G$13,"")</f>
        <v/>
      </c>
      <c r="Q53" t="str">
        <f>IF(AND(B53&lt;&gt;"",Agreement!$C$21&lt;&gt;""),Agreement!$C$21,"")</f>
        <v/>
      </c>
      <c r="R53" t="str">
        <f>IF(AND(B53&lt;&gt;"",Agreement!$C$14&lt;&gt;""),Agreement!$C$14,"")</f>
        <v/>
      </c>
      <c r="S53" t="str">
        <f>IF(AND(B53&lt;&gt;"",Agreement!$C$26&lt;&gt;""),Agreement!$C$26,"")</f>
        <v/>
      </c>
    </row>
    <row r="54" spans="1:19" s="1" customFormat="1">
      <c r="A54" s="1" t="str">
        <f>IF(B54="","",'2026 BG Media Plan'!$B$2)</f>
        <v/>
      </c>
      <c r="B54" s="1" t="str">
        <f>IF(AND('2026 BG Media Plan'!G112="y",'2026 BG Media Plan'!H112&lt;&gt;""),'2026 BG Media Plan'!H112,"")</f>
        <v/>
      </c>
      <c r="C54" s="1" t="str">
        <f>IF(AND('2026 BG Media Plan'!G112="y",'2026 BG Media Plan'!M112&lt;&gt;""),'2026 BG Media Plan'!M112,"")</f>
        <v/>
      </c>
      <c r="D54" s="194" t="str">
        <f>IF(AND('2026 BG Media Plan'!G112="y",'2026 BG Media Plan'!K112&lt;&gt;""),'2026 BG Media Plan'!K112,"")</f>
        <v/>
      </c>
      <c r="E54" s="194" t="str">
        <f>IF(AND('2026 BG Media Plan'!G112="y",'2026 BG Media Plan'!L112&lt;&gt;""),'2026 BG Media Plan'!L112,"")</f>
        <v/>
      </c>
      <c r="F54" s="1" t="str">
        <f>IF(AND(B54&lt;&gt;"",Agreement!$D$17&lt;&gt;""),Agreement!$D$17,"")</f>
        <v/>
      </c>
      <c r="G54" s="1" t="str">
        <f>IF(AND(B54&lt;&gt;"",Agreement!$D$19&lt;&gt;""),Agreement!$D$19,"")</f>
        <v/>
      </c>
      <c r="H54" s="1" t="str">
        <f>IF(AND(B54&lt;&gt;"",Agreement!$C$24&lt;&gt;""),Agreement!$C$24,"")</f>
        <v/>
      </c>
      <c r="I54" s="1" t="str">
        <f>IF(AND('2026 BG Media Plan'!G112="y",'2026 BG Media Plan'!I112&lt;&gt;""),'2026 BG Media Plan'!I112,"")</f>
        <v/>
      </c>
      <c r="K54" s="1" t="str">
        <f>IF(AND('2026 BG Media Plan'!G112="y",'2026 BG Media Plan'!J112&lt;&gt;""),'2026 BG Media Plan'!J112,IF(AND('2026 BG Media Plan'!G112="y",'2026 BG Media Plan'!J112="",Agreement!C15&lt;&gt;""),Agreement!C15,""))</f>
        <v/>
      </c>
      <c r="M54" s="1" t="str">
        <f>IF(AND(B54&lt;&gt;"",Agreement!$C$12&lt;&gt;""),Agreement!$C$12,"")</f>
        <v/>
      </c>
      <c r="N54" s="1" t="str">
        <f>IF(AND(B54&lt;&gt;"",Agreement!$F$12&lt;&gt;""),Agreement!$F$12,"")</f>
        <v/>
      </c>
      <c r="O54" s="1" t="str">
        <f>IF(AND(B54&lt;&gt;"",Agreement!$C$13&lt;&gt;""),Agreement!$C$13,"")</f>
        <v/>
      </c>
      <c r="P54" s="1" t="str">
        <f>IF(AND(B54&lt;&gt;"",Agreement!$G$13&lt;&gt;""),Agreement!$G$13,"")</f>
        <v/>
      </c>
      <c r="Q54" s="1" t="str">
        <f>IF(AND(B54&lt;&gt;"",Agreement!$C$21&lt;&gt;""),Agreement!$C$21,"")</f>
        <v/>
      </c>
      <c r="R54" s="1" t="str">
        <f>IF(AND(B54&lt;&gt;"",Agreement!$C$14&lt;&gt;""),Agreement!$C$14,"")</f>
        <v/>
      </c>
      <c r="S54" s="1" t="str">
        <f>IF(AND(B54&lt;&gt;"",Agreement!$C$26&lt;&gt;""),Agreement!$C$26,"")</f>
        <v/>
      </c>
    </row>
    <row r="55" spans="1:19">
      <c r="A55" t="str">
        <f>IF(B55="","",'2026 BG Media Plan'!$B$2)</f>
        <v/>
      </c>
      <c r="B55" t="str">
        <f>IF(AND('2026 BG Media Plan'!G113="y",'2026 BG Media Plan'!H113&lt;&gt;""),'2026 BG Media Plan'!H113,"")</f>
        <v/>
      </c>
      <c r="C55" t="str">
        <f>IF(AND('2026 BG Media Plan'!G113="y",'2026 BG Media Plan'!M113&lt;&gt;""),'2026 BG Media Plan'!M113,"")</f>
        <v/>
      </c>
      <c r="D55" s="3" t="str">
        <f>IF(AND('2026 BG Media Plan'!G113="y",'2026 BG Media Plan'!K113&lt;&gt;""),'2026 BG Media Plan'!K113,"")</f>
        <v/>
      </c>
      <c r="E55" s="3" t="str">
        <f>IF(AND('2026 BG Media Plan'!G113="y",'2026 BG Media Plan'!L113&lt;&gt;""),'2026 BG Media Plan'!L113,"")</f>
        <v/>
      </c>
      <c r="F55" t="str">
        <f>IF(AND(B55&lt;&gt;"",Agreement!$D$17&lt;&gt;""),Agreement!$D$17,"")</f>
        <v/>
      </c>
      <c r="G55" t="str">
        <f>IF(AND(B55&lt;&gt;"",Agreement!$D$19&lt;&gt;""),Agreement!$D$19,"")</f>
        <v/>
      </c>
      <c r="H55" t="str">
        <f>IF(AND(B55&lt;&gt;"",Agreement!$C$24&lt;&gt;""),Agreement!$C$24,"")</f>
        <v/>
      </c>
      <c r="I55" t="str">
        <f>IF(AND('2026 BG Media Plan'!G113="y",'2026 BG Media Plan'!I113&lt;&gt;""),'2026 BG Media Plan'!I113,"")</f>
        <v/>
      </c>
      <c r="K55" t="str">
        <f>IF(AND('2026 BG Media Plan'!G113="y",'2026 BG Media Plan'!J113&lt;&gt;""),'2026 BG Media Plan'!J113,IF(AND('2026 BG Media Plan'!G113="y",'2026 BG Media Plan'!J113="",Agreement!C16&lt;&gt;""),Agreement!C16,""))</f>
        <v/>
      </c>
      <c r="M55" t="str">
        <f>IF(AND(B55&lt;&gt;"",Agreement!$C$12&lt;&gt;""),Agreement!$C$12,"")</f>
        <v/>
      </c>
      <c r="N55" t="str">
        <f>IF(AND(B55&lt;&gt;"",Agreement!$F$12&lt;&gt;""),Agreement!$F$12,"")</f>
        <v/>
      </c>
      <c r="O55" t="str">
        <f>IF(AND(B55&lt;&gt;"",Agreement!$C$13&lt;&gt;""),Agreement!$C$13,"")</f>
        <v/>
      </c>
      <c r="P55" t="str">
        <f>IF(AND(B55&lt;&gt;"",Agreement!$G$13&lt;&gt;""),Agreement!$G$13,"")</f>
        <v/>
      </c>
      <c r="Q55" t="str">
        <f>IF(AND(B55&lt;&gt;"",Agreement!$C$21&lt;&gt;""),Agreement!$C$21,"")</f>
        <v/>
      </c>
      <c r="R55" t="str">
        <f>IF(AND(B55&lt;&gt;"",Agreement!$C$14&lt;&gt;""),Agreement!$C$14,"")</f>
        <v/>
      </c>
      <c r="S55" t="str">
        <f>IF(AND(B55&lt;&gt;"",Agreement!$C$26&lt;&gt;""),Agreement!$C$26,"")</f>
        <v/>
      </c>
    </row>
    <row r="56" spans="1:19">
      <c r="A56" t="str">
        <f>IF(B56="","",'2026 BG Media Plan'!$B$2)</f>
        <v/>
      </c>
      <c r="B56" t="str">
        <f>IF(AND('2026 BG Media Plan'!G114="y",'2026 BG Media Plan'!H114&lt;&gt;""),'2026 BG Media Plan'!H114,"")</f>
        <v/>
      </c>
      <c r="C56" t="str">
        <f>IF(AND('2026 BG Media Plan'!G114="y",'2026 BG Media Plan'!M114&lt;&gt;""),'2026 BG Media Plan'!M114,"")</f>
        <v/>
      </c>
      <c r="D56" s="3" t="str">
        <f>IF(AND('2026 BG Media Plan'!G114="y",'2026 BG Media Plan'!K114&lt;&gt;""),'2026 BG Media Plan'!K114,"")</f>
        <v/>
      </c>
      <c r="E56" s="3" t="str">
        <f>IF(AND('2026 BG Media Plan'!G114="y",'2026 BG Media Plan'!L114&lt;&gt;""),'2026 BG Media Plan'!L114,"")</f>
        <v/>
      </c>
      <c r="F56" t="str">
        <f>IF(AND(B56&lt;&gt;"",Agreement!$D$17&lt;&gt;""),Agreement!$D$17,"")</f>
        <v/>
      </c>
      <c r="G56" t="str">
        <f>IF(AND(B56&lt;&gt;"",Agreement!$D$19&lt;&gt;""),Agreement!$D$19,"")</f>
        <v/>
      </c>
      <c r="H56" t="str">
        <f>IF(AND(B56&lt;&gt;"",Agreement!$C$24&lt;&gt;""),Agreement!$C$24,"")</f>
        <v/>
      </c>
      <c r="I56" t="str">
        <f>IF(AND('2026 BG Media Plan'!G114="y",'2026 BG Media Plan'!I114&lt;&gt;""),'2026 BG Media Plan'!I114,"")</f>
        <v/>
      </c>
      <c r="K56" t="str">
        <f>IF(AND('2026 BG Media Plan'!G114="y",'2026 BG Media Plan'!J114&lt;&gt;""),'2026 BG Media Plan'!J114,IF(AND('2026 BG Media Plan'!G114="y",'2026 BG Media Plan'!J114="",Agreement!C15&lt;&gt;""),Agreement!C15,""))</f>
        <v/>
      </c>
      <c r="M56" t="str">
        <f>IF(AND(B56&lt;&gt;"",Agreement!$C$12&lt;&gt;""),Agreement!$C$12,"")</f>
        <v/>
      </c>
      <c r="N56" t="str">
        <f>IF(AND(B56&lt;&gt;"",Agreement!$F$12&lt;&gt;""),Agreement!$F$12,"")</f>
        <v/>
      </c>
      <c r="O56" t="str">
        <f>IF(AND(B56&lt;&gt;"",Agreement!$C$13&lt;&gt;""),Agreement!$C$13,"")</f>
        <v/>
      </c>
      <c r="P56" t="str">
        <f>IF(AND(B56&lt;&gt;"",Agreement!$G$13&lt;&gt;""),Agreement!$G$13,"")</f>
        <v/>
      </c>
      <c r="Q56" t="str">
        <f>IF(AND(B56&lt;&gt;"",Agreement!$C$21&lt;&gt;""),Agreement!$C$21,"")</f>
        <v/>
      </c>
      <c r="R56" t="str">
        <f>IF(AND(B56&lt;&gt;"",Agreement!$C$14&lt;&gt;""),Agreement!$C$14,"")</f>
        <v/>
      </c>
      <c r="S56" t="str">
        <f>IF(AND(B56&lt;&gt;"",Agreement!$C$26&lt;&gt;""),Agreement!$C$26,"")</f>
        <v/>
      </c>
    </row>
    <row r="57" spans="1:19">
      <c r="A57" t="str">
        <f>IF(B57="","",'2026 BG Media Plan'!$B$2)</f>
        <v/>
      </c>
      <c r="B57" t="str">
        <f>IF(AND('2026 BG Media Plan'!G115="y",'2026 BG Media Plan'!H115&lt;&gt;""),'2026 BG Media Plan'!H115,"")</f>
        <v/>
      </c>
      <c r="C57" t="str">
        <f>IF(AND('2026 BG Media Plan'!G115="y",'2026 BG Media Plan'!M115&lt;&gt;""),'2026 BG Media Plan'!M115,"")</f>
        <v/>
      </c>
      <c r="D57" s="3" t="str">
        <f>IF(AND('2026 BG Media Plan'!G115="y",'2026 BG Media Plan'!K115&lt;&gt;""),'2026 BG Media Plan'!K115,"")</f>
        <v/>
      </c>
      <c r="E57" s="3" t="str">
        <f>IF(AND('2026 BG Media Plan'!G115="y",'2026 BG Media Plan'!L115&lt;&gt;""),'2026 BG Media Plan'!L115,"")</f>
        <v/>
      </c>
      <c r="F57" t="str">
        <f>IF(AND(B57&lt;&gt;"",Agreement!$D$17&lt;&gt;""),Agreement!$D$17,"")</f>
        <v/>
      </c>
      <c r="G57" t="str">
        <f>IF(AND(B57&lt;&gt;"",Agreement!$D$19&lt;&gt;""),Agreement!$D$19,"")</f>
        <v/>
      </c>
      <c r="H57" t="str">
        <f>IF(AND(B57&lt;&gt;"",Agreement!$C$24&lt;&gt;""),Agreement!$C$24,"")</f>
        <v/>
      </c>
      <c r="I57" t="str">
        <f>IF(AND('2026 BG Media Plan'!G115="y",'2026 BG Media Plan'!I115&lt;&gt;""),'2026 BG Media Plan'!I115,"")</f>
        <v/>
      </c>
      <c r="K57" t="str">
        <f>IF(AND('2026 BG Media Plan'!G115="y",'2026 BG Media Plan'!J115&lt;&gt;""),'2026 BG Media Plan'!J115,IF(AND('2026 BG Media Plan'!G115="y",'2026 BG Media Plan'!J115="",Agreement!C15&lt;&gt;""),Agreement!C15,""))</f>
        <v/>
      </c>
      <c r="M57" t="str">
        <f>IF(AND(B57&lt;&gt;"",Agreement!$C$12&lt;&gt;""),Agreement!$C$12,"")</f>
        <v/>
      </c>
      <c r="N57" t="str">
        <f>IF(AND(B57&lt;&gt;"",Agreement!$F$12&lt;&gt;""),Agreement!$F$12,"")</f>
        <v/>
      </c>
      <c r="O57" t="str">
        <f>IF(AND(B57&lt;&gt;"",Agreement!$C$13&lt;&gt;""),Agreement!$C$13,"")</f>
        <v/>
      </c>
      <c r="P57" t="str">
        <f>IF(AND(B57&lt;&gt;"",Agreement!$G$13&lt;&gt;""),Agreement!$G$13,"")</f>
        <v/>
      </c>
      <c r="Q57" t="str">
        <f>IF(AND(B57&lt;&gt;"",Agreement!$C$21&lt;&gt;""),Agreement!$C$21,"")</f>
        <v/>
      </c>
      <c r="R57" t="str">
        <f>IF(AND(B57&lt;&gt;"",Agreement!$C$14&lt;&gt;""),Agreement!$C$14,"")</f>
        <v/>
      </c>
      <c r="S57" t="str">
        <f>IF(AND(B57&lt;&gt;"",Agreement!$C$26&lt;&gt;""),Agreement!$C$26,"")</f>
        <v/>
      </c>
    </row>
    <row r="58" spans="1:19">
      <c r="A58" t="str">
        <f>IF(B58="","",'2026 BG Media Plan'!$B$2)</f>
        <v/>
      </c>
      <c r="B58" t="str">
        <f>IF(AND('2026 BG Media Plan'!G116="y",'2026 BG Media Plan'!H116&lt;&gt;""),'2026 BG Media Plan'!H116,"")</f>
        <v/>
      </c>
      <c r="C58" t="str">
        <f>IF(AND('2026 BG Media Plan'!G116="y",'2026 BG Media Plan'!M116&lt;&gt;""),'2026 BG Media Plan'!M116,"")</f>
        <v/>
      </c>
      <c r="D58" s="3" t="str">
        <f>IF(AND('2026 BG Media Plan'!G116="y",'2026 BG Media Plan'!K116&lt;&gt;""),'2026 BG Media Plan'!K116,"")</f>
        <v/>
      </c>
      <c r="E58" s="3" t="str">
        <f>IF(AND('2026 BG Media Plan'!G116="y",'2026 BG Media Plan'!L116&lt;&gt;""),'2026 BG Media Plan'!L116,"")</f>
        <v/>
      </c>
      <c r="F58" t="str">
        <f>IF(AND(B58&lt;&gt;"",Agreement!$D$17&lt;&gt;""),Agreement!$D$17,"")</f>
        <v/>
      </c>
      <c r="G58" t="str">
        <f>IF(AND(B58&lt;&gt;"",Agreement!$D$19&lt;&gt;""),Agreement!$D$19,"")</f>
        <v/>
      </c>
      <c r="H58" t="str">
        <f>IF(AND(B58&lt;&gt;"",Agreement!$C$24&lt;&gt;""),Agreement!$C$24,"")</f>
        <v/>
      </c>
      <c r="I58" t="str">
        <f>IF(AND('2026 BG Media Plan'!G116="y",'2026 BG Media Plan'!I116&lt;&gt;""),'2026 BG Media Plan'!I116,"")</f>
        <v/>
      </c>
      <c r="K58" t="str">
        <f>IF(AND('2026 BG Media Plan'!G116="y",'2026 BG Media Plan'!J116&lt;&gt;""),'2026 BG Media Plan'!J116,IF(AND('2026 BG Media Plan'!G116="y",'2026 BG Media Plan'!J116="",Agreement!C15&lt;&gt;""),Agreement!C15,""))</f>
        <v/>
      </c>
      <c r="M58" t="str">
        <f>IF(AND(B58&lt;&gt;"",Agreement!$C$12&lt;&gt;""),Agreement!$C$12,"")</f>
        <v/>
      </c>
      <c r="N58" t="str">
        <f>IF(AND(B58&lt;&gt;"",Agreement!$F$12&lt;&gt;""),Agreement!$F$12,"")</f>
        <v/>
      </c>
      <c r="O58" t="str">
        <f>IF(AND(B58&lt;&gt;"",Agreement!$C$13&lt;&gt;""),Agreement!$C$13,"")</f>
        <v/>
      </c>
      <c r="P58" t="str">
        <f>IF(AND(B58&lt;&gt;"",Agreement!$G$13&lt;&gt;""),Agreement!$G$13,"")</f>
        <v/>
      </c>
      <c r="Q58" t="str">
        <f>IF(AND(B58&lt;&gt;"",Agreement!$C$21&lt;&gt;""),Agreement!$C$21,"")</f>
        <v/>
      </c>
      <c r="R58" t="str">
        <f>IF(AND(B58&lt;&gt;"",Agreement!$C$14&lt;&gt;""),Agreement!$C$14,"")</f>
        <v/>
      </c>
      <c r="S58" t="str">
        <f>IF(AND(B58&lt;&gt;"",Agreement!$C$26&lt;&gt;""),Agreement!$C$26,"")</f>
        <v/>
      </c>
    </row>
    <row r="59" spans="1:19">
      <c r="A59" t="str">
        <f>IF(B59="","",'2026 BG Media Plan'!$B$2)</f>
        <v/>
      </c>
      <c r="B59" t="str">
        <f>IF(AND('2026 BG Media Plan'!G117="y",'2026 BG Media Plan'!H117&lt;&gt;""),'2026 BG Media Plan'!H117,"")</f>
        <v/>
      </c>
      <c r="C59" t="str">
        <f>IF(AND('2026 BG Media Plan'!G117="y",'2026 BG Media Plan'!M117&lt;&gt;""),'2026 BG Media Plan'!M117,"")</f>
        <v/>
      </c>
      <c r="D59" s="3" t="str">
        <f>IF(AND('2026 BG Media Plan'!G117="y",'2026 BG Media Plan'!K117&lt;&gt;""),'2026 BG Media Plan'!K117,"")</f>
        <v/>
      </c>
      <c r="E59" s="3" t="str">
        <f>IF(AND('2026 BG Media Plan'!G117="y",'2026 BG Media Plan'!L117&lt;&gt;""),'2026 BG Media Plan'!L117,"")</f>
        <v/>
      </c>
      <c r="F59" t="str">
        <f>IF(AND(B59&lt;&gt;"",Agreement!$D$17&lt;&gt;""),Agreement!$D$17,"")</f>
        <v/>
      </c>
      <c r="G59" t="str">
        <f>IF(AND(B59&lt;&gt;"",Agreement!$D$19&lt;&gt;""),Agreement!$D$19,"")</f>
        <v/>
      </c>
      <c r="H59" t="str">
        <f>IF(AND(B59&lt;&gt;"",Agreement!$C$24&lt;&gt;""),Agreement!$C$24,"")</f>
        <v/>
      </c>
      <c r="I59" t="str">
        <f>IF(AND('2026 BG Media Plan'!G117="y",'2026 BG Media Plan'!I117&lt;&gt;""),'2026 BG Media Plan'!I117,"")</f>
        <v/>
      </c>
      <c r="K59" t="str">
        <f>IF(AND('2026 BG Media Plan'!G117="y",'2026 BG Media Plan'!J117&lt;&gt;""),'2026 BG Media Plan'!J117,IF(AND('2026 BG Media Plan'!G117="y",'2026 BG Media Plan'!J117="",Agreement!C15&lt;&gt;""),Agreement!C15,""))</f>
        <v/>
      </c>
      <c r="M59" t="str">
        <f>IF(AND(B59&lt;&gt;"",Agreement!$C$12&lt;&gt;""),Agreement!$C$12,"")</f>
        <v/>
      </c>
      <c r="N59" t="str">
        <f>IF(AND(B59&lt;&gt;"",Agreement!$F$12&lt;&gt;""),Agreement!$F$12,"")</f>
        <v/>
      </c>
      <c r="O59" t="str">
        <f>IF(AND(B59&lt;&gt;"",Agreement!$C$13&lt;&gt;""),Agreement!$C$13,"")</f>
        <v/>
      </c>
      <c r="P59" t="str">
        <f>IF(AND(B59&lt;&gt;"",Agreement!$G$13&lt;&gt;""),Agreement!$G$13,"")</f>
        <v/>
      </c>
      <c r="Q59" t="str">
        <f>IF(AND(B59&lt;&gt;"",Agreement!$C$21&lt;&gt;""),Agreement!$C$21,"")</f>
        <v/>
      </c>
      <c r="R59" t="str">
        <f>IF(AND(B59&lt;&gt;"",Agreement!$C$14&lt;&gt;""),Agreement!$C$14,"")</f>
        <v/>
      </c>
      <c r="S59" t="str">
        <f>IF(AND(B59&lt;&gt;"",Agreement!$C$26&lt;&gt;""),Agreement!$C$26,"")</f>
        <v/>
      </c>
    </row>
    <row r="60" spans="1:19" s="196" customFormat="1">
      <c r="A60" s="196" t="str">
        <f>IF(B60="","",'2026 BG Media Plan'!$B$2)</f>
        <v/>
      </c>
      <c r="B60" s="196" t="str">
        <f>IF(AND('2026 BG Media Plan'!G118="y",'2026 BG Media Plan'!H118&lt;&gt;""),'2026 BG Media Plan'!H118,"")</f>
        <v/>
      </c>
      <c r="C60" s="196" t="str">
        <f>IF(AND('2026 BG Media Plan'!G118="y",'2026 BG Media Plan'!M118&lt;&gt;""),'2026 BG Media Plan'!M118,"")</f>
        <v/>
      </c>
      <c r="D60" s="197" t="str">
        <f>IF(AND('2026 BG Media Plan'!G118="y",'2026 BG Media Plan'!K118&lt;&gt;""),'2026 BG Media Plan'!K118,"")</f>
        <v/>
      </c>
      <c r="E60" s="197" t="str">
        <f>IF(AND('2026 BG Media Plan'!G118="y",'2026 BG Media Plan'!L118&lt;&gt;""),'2026 BG Media Plan'!L118,"")</f>
        <v/>
      </c>
      <c r="F60" s="196" t="str">
        <f>IF(AND(B60&lt;&gt;"",Agreement!$D$17&lt;&gt;""),Agreement!$D$17,"")</f>
        <v/>
      </c>
      <c r="G60" s="196" t="str">
        <f>IF(AND(B60&lt;&gt;"",Agreement!$D$19&lt;&gt;""),Agreement!$D$19,"")</f>
        <v/>
      </c>
      <c r="H60" s="196" t="str">
        <f>IF(AND(B60&lt;&gt;"",Agreement!$C$24&lt;&gt;""),Agreement!$C$24,"")</f>
        <v/>
      </c>
      <c r="I60" s="196" t="str">
        <f>IF(AND('2026 BG Media Plan'!G118="y",'2026 BG Media Plan'!I118&lt;&gt;""),'2026 BG Media Plan'!I118,"")</f>
        <v/>
      </c>
      <c r="K60" s="196" t="str">
        <f>IF(AND('2026 BG Media Plan'!G118="y",'2026 BG Media Plan'!J118&lt;&gt;""),'2026 BG Media Plan'!J118,IF(AND('2026 BG Media Plan'!G118="y",'2026 BG Media Plan'!J118="",Agreement!C15&lt;&gt;""),Agreement!C15,""))</f>
        <v/>
      </c>
      <c r="M60" s="196" t="str">
        <f>IF(AND(B60&lt;&gt;"",Agreement!$C$12&lt;&gt;""),Agreement!$C$12,"")</f>
        <v/>
      </c>
      <c r="N60" s="196" t="str">
        <f>IF(AND(B60&lt;&gt;"",Agreement!$F$12&lt;&gt;""),Agreement!$F$12,"")</f>
        <v/>
      </c>
      <c r="O60" s="196" t="str">
        <f>IF(AND(B60&lt;&gt;"",Agreement!$C$13&lt;&gt;""),Agreement!$C$13,"")</f>
        <v/>
      </c>
      <c r="P60" s="196" t="str">
        <f>IF(AND(B60&lt;&gt;"",Agreement!$G$13&lt;&gt;""),Agreement!$G$13,"")</f>
        <v/>
      </c>
      <c r="Q60" t="str">
        <f>IF(AND(B60&lt;&gt;"",Agreement!$C$21&lt;&gt;""),Agreement!$C$21,"")</f>
        <v/>
      </c>
      <c r="R60" s="196" t="str">
        <f>IF(AND(B60&lt;&gt;"",Agreement!$C$14&lt;&gt;""),Agreement!$C$14,"")</f>
        <v/>
      </c>
      <c r="S60" s="196" t="str">
        <f>IF(AND(B60&lt;&gt;"",Agreement!$C$26&lt;&gt;""),Agreement!$C$26,"")</f>
        <v/>
      </c>
    </row>
    <row r="61" spans="1:19">
      <c r="A61" t="str">
        <f>IF(B61="","",'2026 BG Media Plan'!$B$2)</f>
        <v/>
      </c>
      <c r="B61" t="str">
        <f>IF(AND('2026 BG Media Plan'!G123="y",'2026 BG Media Plan'!H123&lt;&gt;""),'2026 BG Media Plan'!H123,"")</f>
        <v/>
      </c>
      <c r="C61" t="str">
        <f>IF(AND('2026 BG Media Plan'!G123="y",'2026 BG Media Plan'!M123&lt;&gt;""),'2026 BG Media Plan'!M123,"")</f>
        <v/>
      </c>
      <c r="D61" s="3" t="str">
        <f>IF(AND('2026 BG Media Plan'!G123="y",'2026 BG Media Plan'!K123&lt;&gt;""),'2026 BG Media Plan'!K123,"")</f>
        <v/>
      </c>
      <c r="E61" s="3" t="str">
        <f>IF(AND('2026 BG Media Plan'!G123="y",'2026 BG Media Plan'!L123&lt;&gt;""),'2026 BG Media Plan'!L123,"")</f>
        <v/>
      </c>
      <c r="F61" t="str">
        <f>IF(AND(B61&lt;&gt;"",Agreement!$D$17&lt;&gt;""),Agreement!$D$17,"")</f>
        <v/>
      </c>
      <c r="G61" t="str">
        <f>IF(AND(B61&lt;&gt;"",Agreement!$D$19&lt;&gt;""),Agreement!$D$19,"")</f>
        <v/>
      </c>
      <c r="H61" t="str">
        <f>IF(AND(B61&lt;&gt;"",Agreement!$C$24&lt;&gt;""),Agreement!$C$24,"")</f>
        <v/>
      </c>
      <c r="I61" t="str">
        <f>IF(AND('2026 BG Media Plan'!G123="y",'2026 BG Media Plan'!I123&lt;&gt;""),'2026 BG Media Plan'!I123,"")</f>
        <v/>
      </c>
      <c r="K61" s="1" t="str">
        <f>IF(AND('2026 BG Media Plan'!G123="y",'2026 BG Media Plan'!J123&lt;&gt;""),'2026 BG Media Plan'!J123,IF(AND('2026 BG Media Plan'!G123="y",'2026 BG Media Plan'!J123="",Agreement!C15&lt;&gt;""),Agreement!C15,""))</f>
        <v/>
      </c>
      <c r="M61" t="str">
        <f>IF(AND(B61&lt;&gt;"",Agreement!$C$12&lt;&gt;""),Agreement!$C$12,"")</f>
        <v/>
      </c>
      <c r="N61" t="str">
        <f>IF(AND(B61&lt;&gt;"",Agreement!$F$12&lt;&gt;""),Agreement!$F$12,"")</f>
        <v/>
      </c>
      <c r="O61" t="str">
        <f>IF(AND(B61&lt;&gt;"",Agreement!$C$13&lt;&gt;""),Agreement!$C$13,"")</f>
        <v/>
      </c>
      <c r="P61" t="str">
        <f>IF(AND(B61&lt;&gt;"",Agreement!$G$13&lt;&gt;""),Agreement!$G$13,"")</f>
        <v/>
      </c>
      <c r="Q61" s="1" t="str">
        <f>IF(AND(B61&lt;&gt;"",Agreement!$C$21&lt;&gt;""),Agreement!$C$21,"")</f>
        <v/>
      </c>
      <c r="R61" t="str">
        <f>IF(AND(B61&lt;&gt;"",Agreement!$C$14&lt;&gt;""),Agreement!$C$14,"")</f>
        <v/>
      </c>
      <c r="S61" t="str">
        <f>IF(AND(B61&lt;&gt;"",Agreement!$C$26&lt;&gt;""),Agreement!$C$26,"")</f>
        <v/>
      </c>
    </row>
    <row r="62" spans="1:19">
      <c r="A62" t="str">
        <f>IF(B62="","",'2026 BG Media Plan'!$B$2)</f>
        <v/>
      </c>
      <c r="B62" t="str">
        <f>IF(AND('2026 BG Media Plan'!G124="y",'2026 BG Media Plan'!H124&lt;&gt;""),'2026 BG Media Plan'!H124,"")</f>
        <v/>
      </c>
      <c r="C62" t="str">
        <f>IF(AND('2026 BG Media Plan'!G124="y",'2026 BG Media Plan'!M124&lt;&gt;""),'2026 BG Media Plan'!M124,"")</f>
        <v/>
      </c>
      <c r="D62" s="3" t="str">
        <f>IF(AND('2026 BG Media Plan'!G124="y",'2026 BG Media Plan'!K124&lt;&gt;""),'2026 BG Media Plan'!K124,"")</f>
        <v/>
      </c>
      <c r="E62" s="3" t="str">
        <f>IF(AND('2026 BG Media Plan'!G124="y",'2026 BG Media Plan'!L124&lt;&gt;""),'2026 BG Media Plan'!L124,"")</f>
        <v/>
      </c>
      <c r="F62" t="str">
        <f>IF(AND(B62&lt;&gt;"",Agreement!$D$17&lt;&gt;""),Agreement!$D$17,"")</f>
        <v/>
      </c>
      <c r="G62" t="str">
        <f>IF(AND(B62&lt;&gt;"",Agreement!$D$19&lt;&gt;""),Agreement!$D$19,"")</f>
        <v/>
      </c>
      <c r="H62" t="str">
        <f>IF(AND(B62&lt;&gt;"",Agreement!$C$24&lt;&gt;""),Agreement!$C$24,"")</f>
        <v/>
      </c>
      <c r="I62" t="str">
        <f>IF(AND('2026 BG Media Plan'!G124="y",'2026 BG Media Plan'!I124&lt;&gt;""),'2026 BG Media Plan'!I124,"")</f>
        <v/>
      </c>
      <c r="K62" t="str">
        <f>IF(AND('2026 BG Media Plan'!G124="y",'2026 BG Media Plan'!J124&lt;&gt;""),'2026 BG Media Plan'!J124,IF(AND('2026 BG Media Plan'!G124="y",'2026 BG Media Plan'!J124="",Agreement!C15&lt;&gt;""),Agreement!C15,""))</f>
        <v/>
      </c>
      <c r="M62" t="str">
        <f>IF(AND(B62&lt;&gt;"",Agreement!$C$12&lt;&gt;""),Agreement!$C$12,"")</f>
        <v/>
      </c>
      <c r="N62" t="str">
        <f>IF(AND(B62&lt;&gt;"",Agreement!$F$12&lt;&gt;""),Agreement!$F$12,"")</f>
        <v/>
      </c>
      <c r="O62" t="str">
        <f>IF(AND(B62&lt;&gt;"",Agreement!$C$13&lt;&gt;""),Agreement!$C$13,"")</f>
        <v/>
      </c>
      <c r="P62" t="str">
        <f>IF(AND(B62&lt;&gt;"",Agreement!$G$13&lt;&gt;""),Agreement!$G$13,"")</f>
        <v/>
      </c>
      <c r="Q62" t="str">
        <f>IF(AND(B62&lt;&gt;"",Agreement!$C$21&lt;&gt;""),Agreement!$C$21,"")</f>
        <v/>
      </c>
      <c r="R62" t="str">
        <f>IF(AND(B62&lt;&gt;"",Agreement!$C$14&lt;&gt;""),Agreement!$C$14,"")</f>
        <v/>
      </c>
      <c r="S62" t="str">
        <f>IF(AND(B62&lt;&gt;"",Agreement!$C$26&lt;&gt;""),Agreement!$C$26,"")</f>
        <v/>
      </c>
    </row>
    <row r="63" spans="1:19">
      <c r="A63" t="str">
        <f>IF(B63="","",'2026 BG Media Plan'!$B$2)</f>
        <v/>
      </c>
      <c r="B63" t="str">
        <f>IF(AND('2026 BG Media Plan'!G125="y",'2026 BG Media Plan'!H125&lt;&gt;""),'2026 BG Media Plan'!H125,"")</f>
        <v/>
      </c>
      <c r="C63" t="str">
        <f>IF(AND('2026 BG Media Plan'!G125="y",'2026 BG Media Plan'!M125&lt;&gt;""),'2026 BG Media Plan'!M125,"")</f>
        <v/>
      </c>
      <c r="D63" s="3" t="str">
        <f>IF(AND('2026 BG Media Plan'!G125="y",'2026 BG Media Plan'!K125&lt;&gt;""),'2026 BG Media Plan'!K125,"")</f>
        <v/>
      </c>
      <c r="E63" s="3" t="str">
        <f>IF(AND('2026 BG Media Plan'!G125="y",'2026 BG Media Plan'!L125&lt;&gt;""),'2026 BG Media Plan'!L125,"")</f>
        <v/>
      </c>
      <c r="F63" t="str">
        <f>IF(AND(B63&lt;&gt;"",Agreement!$D$17&lt;&gt;""),Agreement!$D$17,"")</f>
        <v/>
      </c>
      <c r="G63" t="str">
        <f>IF(AND(B63&lt;&gt;"",Agreement!$D$19&lt;&gt;""),Agreement!$D$19,"")</f>
        <v/>
      </c>
      <c r="H63" t="str">
        <f>IF(AND(B63&lt;&gt;"",Agreement!$C$24&lt;&gt;""),Agreement!$C$24,"")</f>
        <v/>
      </c>
      <c r="I63" t="str">
        <f>IF(AND('2026 BG Media Plan'!G125="y",'2026 BG Media Plan'!I125&lt;&gt;""),'2026 BG Media Plan'!I125,"")</f>
        <v/>
      </c>
      <c r="K63" t="str">
        <f>IF(AND('2026 BG Media Plan'!G125="y",'2026 BG Media Plan'!J125&lt;&gt;""),'2026 BG Media Plan'!J125,IF(AND('2026 BG Media Plan'!G125="y",'2026 BG Media Plan'!J125="",Agreement!C15&lt;&gt;""),Agreement!C15,""))</f>
        <v/>
      </c>
      <c r="M63" t="str">
        <f>IF(AND(B63&lt;&gt;"",Agreement!$C$12&lt;&gt;""),Agreement!$C$12,"")</f>
        <v/>
      </c>
      <c r="N63" t="str">
        <f>IF(AND(B63&lt;&gt;"",Agreement!$F$12&lt;&gt;""),Agreement!$F$12,"")</f>
        <v/>
      </c>
      <c r="O63" t="str">
        <f>IF(AND(B63&lt;&gt;"",Agreement!$C$13&lt;&gt;""),Agreement!$C$13,"")</f>
        <v/>
      </c>
      <c r="P63" t="str">
        <f>IF(AND(B63&lt;&gt;"",Agreement!$G$13&lt;&gt;""),Agreement!$G$13,"")</f>
        <v/>
      </c>
      <c r="Q63" t="str">
        <f>IF(AND(B63&lt;&gt;"",Agreement!$C$21&lt;&gt;""),Agreement!$C$21,"")</f>
        <v/>
      </c>
      <c r="R63" t="str">
        <f>IF(AND(B63&lt;&gt;"",Agreement!$C$14&lt;&gt;""),Agreement!$C$14,"")</f>
        <v/>
      </c>
      <c r="S63" t="str">
        <f>IF(AND(B63&lt;&gt;"",Agreement!$C$26&lt;&gt;""),Agreement!$C$26,"")</f>
        <v/>
      </c>
    </row>
    <row r="64" spans="1:19">
      <c r="A64" t="str">
        <f>IF(B64="","",'2026 BG Media Plan'!$B$2)</f>
        <v/>
      </c>
      <c r="B64" t="str">
        <f>IF(AND('2026 BG Media Plan'!G126="y",'2026 BG Media Plan'!H126&lt;&gt;""),'2026 BG Media Plan'!H126,"")</f>
        <v/>
      </c>
      <c r="C64" t="str">
        <f>IF(AND('2026 BG Media Plan'!G126="y",'2026 BG Media Plan'!M126&lt;&gt;""),'2026 BG Media Plan'!M126,"")</f>
        <v/>
      </c>
      <c r="D64" s="3" t="str">
        <f>IF(AND('2026 BG Media Plan'!G126="y",'2026 BG Media Plan'!K126&lt;&gt;""),'2026 BG Media Plan'!K126,"")</f>
        <v/>
      </c>
      <c r="E64" s="3" t="str">
        <f>IF(AND('2026 BG Media Plan'!G126="y",'2026 BG Media Plan'!L126&lt;&gt;""),'2026 BG Media Plan'!L126,"")</f>
        <v/>
      </c>
      <c r="F64" t="str">
        <f>IF(AND(B64&lt;&gt;"",Agreement!$D$17&lt;&gt;""),Agreement!$D$17,"")</f>
        <v/>
      </c>
      <c r="G64" t="str">
        <f>IF(AND(B64&lt;&gt;"",Agreement!$D$19&lt;&gt;""),Agreement!$D$19,"")</f>
        <v/>
      </c>
      <c r="H64" t="str">
        <f>IF(AND(B64&lt;&gt;"",Agreement!$C$24&lt;&gt;""),Agreement!$C$24,"")</f>
        <v/>
      </c>
      <c r="I64" t="str">
        <f>IF(AND('2026 BG Media Plan'!G126="y",'2026 BG Media Plan'!I126&lt;&gt;""),'2026 BG Media Plan'!I126,"")</f>
        <v/>
      </c>
      <c r="K64" s="196" t="str">
        <f>IF(AND('2026 BG Media Plan'!G126="y",'2026 BG Media Plan'!J126&lt;&gt;""),'2026 BG Media Plan'!J126,IF(AND('2026 BG Media Plan'!G126="y",'2026 BG Media Plan'!J126="",Agreement!C15&lt;&gt;""),Agreement!C15,""))</f>
        <v/>
      </c>
      <c r="M64" t="str">
        <f>IF(AND(B64&lt;&gt;"",Agreement!$C$12&lt;&gt;""),Agreement!$C$12,"")</f>
        <v/>
      </c>
      <c r="N64" t="str">
        <f>IF(AND(B64&lt;&gt;"",Agreement!$F$12&lt;&gt;""),Agreement!$F$12,"")</f>
        <v/>
      </c>
      <c r="O64" t="str">
        <f>IF(AND(B64&lt;&gt;"",Agreement!$C$13&lt;&gt;""),Agreement!$C$13,"")</f>
        <v/>
      </c>
      <c r="P64" t="str">
        <f>IF(AND(B64&lt;&gt;"",Agreement!$G$13&lt;&gt;""),Agreement!$G$13,"")</f>
        <v/>
      </c>
      <c r="Q64" t="str">
        <f>IF(AND(B64&lt;&gt;"",Agreement!$C$21&lt;&gt;""),Agreement!$C$21,"")</f>
        <v/>
      </c>
      <c r="R64" t="str">
        <f>IF(AND(B64&lt;&gt;"",Agreement!$C$14&lt;&gt;""),Agreement!$C$14,"")</f>
        <v/>
      </c>
      <c r="S64" t="str">
        <f>IF(AND(B64&lt;&gt;"",Agreement!$C$26&lt;&gt;""),Agreement!$C$26,"")</f>
        <v/>
      </c>
    </row>
    <row r="65" spans="1:19" s="1" customFormat="1">
      <c r="A65" s="1" t="str">
        <f>IF(B65="","",'2026 BG Media Plan'!$B$2)</f>
        <v/>
      </c>
      <c r="B65" s="1" t="str">
        <f>IF(AND('2026 BG Media Plan'!G131="y",'2026 BG Media Plan'!H131&lt;&gt;""),'2026 BG Media Plan'!H131,"")</f>
        <v/>
      </c>
      <c r="C65" s="1" t="str">
        <f>IF(AND('2026 BG Media Plan'!G131="y",'2026 BG Media Plan'!M131&lt;&gt;""),'2026 BG Media Plan'!M131,"")</f>
        <v/>
      </c>
      <c r="D65" s="194" t="str">
        <f>IF(AND('2026 BG Media Plan'!G131="y",'2026 BG Media Plan'!K131&lt;&gt;""),'2026 BG Media Plan'!K131,"")</f>
        <v/>
      </c>
      <c r="E65" s="194" t="str">
        <f>IF(AND('2026 BG Media Plan'!G131="y",'2026 BG Media Plan'!L131&lt;&gt;""),'2026 BG Media Plan'!L131,"")</f>
        <v/>
      </c>
      <c r="F65" s="1" t="str">
        <f>IF(AND(B65&lt;&gt;"",Agreement!$D$17&lt;&gt;""),Agreement!$D$17,"")</f>
        <v/>
      </c>
      <c r="G65" s="1" t="str">
        <f>IF(AND(B65&lt;&gt;"",Agreement!$D$19&lt;&gt;""),Agreement!$D$19,"")</f>
        <v/>
      </c>
      <c r="H65" s="1" t="str">
        <f>IF(AND(B65&lt;&gt;"",Agreement!$C$24&lt;&gt;""),Agreement!$C$24,"")</f>
        <v/>
      </c>
      <c r="I65" s="1" t="str">
        <f>IF(AND('2026 BG Media Plan'!G131="y",'2026 BG Media Plan'!I131&lt;&gt;""),'2026 BG Media Plan'!I131,"")</f>
        <v/>
      </c>
      <c r="K65" s="1" t="str">
        <f>IF(AND('2026 BG Media Plan'!G131="y",'2026 BG Media Plan'!J131&lt;&gt;""),'2026 BG Media Plan'!J131,IF(AND('2026 BG Media Plan'!G131="y",'2026 BG Media Plan'!J131="",Agreement!C15&lt;&gt;""),Agreement!C15,""))</f>
        <v/>
      </c>
      <c r="M65" s="1" t="str">
        <f>IF(AND(B65&lt;&gt;"",Agreement!$C$12&lt;&gt;""),Agreement!$C$12,"")</f>
        <v/>
      </c>
      <c r="N65" s="1" t="str">
        <f>IF(AND(B65&lt;&gt;"",Agreement!$F$12&lt;&gt;""),Agreement!$F$12,"")</f>
        <v/>
      </c>
      <c r="O65" s="1" t="str">
        <f>IF(AND(B65&lt;&gt;"",Agreement!$C$13&lt;&gt;""),Agreement!$C$13,"")</f>
        <v/>
      </c>
      <c r="P65" s="1" t="str">
        <f>IF(AND(B65&lt;&gt;"",Agreement!$G$13&lt;&gt;""),Agreement!$G$13,"")</f>
        <v/>
      </c>
      <c r="Q65" s="1" t="str">
        <f>IF(AND(B65&lt;&gt;"",Agreement!$C$21&lt;&gt;""),Agreement!$C$21,"")</f>
        <v/>
      </c>
      <c r="R65" s="1" t="str">
        <f>IF(AND(B65&lt;&gt;"",Agreement!$C$14&lt;&gt;""),Agreement!$C$14,"")</f>
        <v/>
      </c>
      <c r="S65" s="1" t="str">
        <f>IF(AND(B65&lt;&gt;"",Agreement!$C$26&lt;&gt;""),Agreement!$C$26,"")</f>
        <v/>
      </c>
    </row>
    <row r="66" spans="1:19">
      <c r="A66" t="str">
        <f>IF(B66="","",'2026 BG Media Plan'!$B$2)</f>
        <v/>
      </c>
      <c r="B66" t="str">
        <f>IF(AND('2026 BG Media Plan'!G132="y",'2026 BG Media Plan'!H132&lt;&gt;""),'2026 BG Media Plan'!H132,"")</f>
        <v/>
      </c>
      <c r="C66" t="str">
        <f>IF(AND('2026 BG Media Plan'!G132="y",'2026 BG Media Plan'!M132&lt;&gt;""),'2026 BG Media Plan'!M132,"")</f>
        <v/>
      </c>
      <c r="D66" s="3" t="str">
        <f>IF(AND('2026 BG Media Plan'!G132="y",'2026 BG Media Plan'!K132&lt;&gt;""),'2026 BG Media Plan'!K132,"")</f>
        <v/>
      </c>
      <c r="E66" s="3" t="str">
        <f>IF(AND('2026 BG Media Plan'!G132="y",'2026 BG Media Plan'!L132&lt;&gt;""),'2026 BG Media Plan'!L132,"")</f>
        <v/>
      </c>
      <c r="F66" t="str">
        <f>IF(AND(B66&lt;&gt;"",Agreement!$D$17&lt;&gt;""),Agreement!$D$17,"")</f>
        <v/>
      </c>
      <c r="G66" t="str">
        <f>IF(AND(B66&lt;&gt;"",Agreement!$D$19&lt;&gt;""),Agreement!$D$19,"")</f>
        <v/>
      </c>
      <c r="H66" t="str">
        <f>IF(AND(B66&lt;&gt;"",Agreement!$C$24&lt;&gt;""),Agreement!$C$24,"")</f>
        <v/>
      </c>
      <c r="I66" t="str">
        <f>IF(AND('2026 BG Media Plan'!G132="y",'2026 BG Media Plan'!I132&lt;&gt;""),'2026 BG Media Plan'!I132,"")</f>
        <v/>
      </c>
      <c r="K66" t="str">
        <f>IF(AND('2026 BG Media Plan'!G132="y",'2026 BG Media Plan'!J132&lt;&gt;""),'2026 BG Media Plan'!J132,IF(AND('2026 BG Media Plan'!G132="y",'2026 BG Media Plan'!J132="",Agreement!C15&lt;&gt;""),Agreement!C15,""))</f>
        <v/>
      </c>
      <c r="M66" t="str">
        <f>IF(AND(B66&lt;&gt;"",Agreement!$C$12&lt;&gt;""),Agreement!$C$12,"")</f>
        <v/>
      </c>
      <c r="N66" t="str">
        <f>IF(AND(B66&lt;&gt;"",Agreement!$F$12&lt;&gt;""),Agreement!$F$12,"")</f>
        <v/>
      </c>
      <c r="O66" t="str">
        <f>IF(AND(B66&lt;&gt;"",Agreement!$C$13&lt;&gt;""),Agreement!$C$13,"")</f>
        <v/>
      </c>
      <c r="P66" t="str">
        <f>IF(AND(B66&lt;&gt;"",Agreement!$G$13&lt;&gt;""),Agreement!$G$13,"")</f>
        <v/>
      </c>
      <c r="Q66" t="str">
        <f>IF(AND(B66&lt;&gt;"",Agreement!$C$21&lt;&gt;""),Agreement!$C$21,"")</f>
        <v/>
      </c>
      <c r="R66" t="str">
        <f>IF(AND(B66&lt;&gt;"",Agreement!$C$14&lt;&gt;""),Agreement!$C$14,"")</f>
        <v/>
      </c>
      <c r="S66" t="str">
        <f>IF(AND(B66&lt;&gt;"",Agreement!$C$26&lt;&gt;""),Agreement!$C$26,"")</f>
        <v/>
      </c>
    </row>
    <row r="67" spans="1:19">
      <c r="A67" t="str">
        <f>IF(B67="","",'2026 BG Media Plan'!$B$2)</f>
        <v/>
      </c>
      <c r="B67" t="str">
        <f>IF(AND('2026 BG Media Plan'!G133="y",'2026 BG Media Plan'!H133&lt;&gt;""),'2026 BG Media Plan'!H133,"")</f>
        <v/>
      </c>
      <c r="C67" t="str">
        <f>IF(AND('2026 BG Media Plan'!G133="y",'2026 BG Media Plan'!M133&lt;&gt;""),'2026 BG Media Plan'!M133,"")</f>
        <v/>
      </c>
      <c r="D67" s="3" t="str">
        <f>IF(AND('2026 BG Media Plan'!G133="y",'2026 BG Media Plan'!K133&lt;&gt;""),'2026 BG Media Plan'!K133,"")</f>
        <v/>
      </c>
      <c r="E67" s="3" t="str">
        <f>IF(AND('2026 BG Media Plan'!G133="y",'2026 BG Media Plan'!L133&lt;&gt;""),'2026 BG Media Plan'!L133,"")</f>
        <v/>
      </c>
      <c r="F67" t="str">
        <f>IF(AND(B67&lt;&gt;"",Agreement!$D$17&lt;&gt;""),Agreement!$D$17,"")</f>
        <v/>
      </c>
      <c r="G67" t="str">
        <f>IF(AND(B67&lt;&gt;"",Agreement!$D$19&lt;&gt;""),Agreement!$D$19,"")</f>
        <v/>
      </c>
      <c r="H67" t="str">
        <f>IF(AND(B67&lt;&gt;"",Agreement!$C$24&lt;&gt;""),Agreement!$C$24,"")</f>
        <v/>
      </c>
      <c r="I67" t="str">
        <f>IF(AND('2026 BG Media Plan'!G133="y",'2026 BG Media Plan'!I133&lt;&gt;""),'2026 BG Media Plan'!I133,"")</f>
        <v/>
      </c>
      <c r="K67" t="str">
        <f>IF(AND('2026 BG Media Plan'!G133="y",'2026 BG Media Plan'!J133&lt;&gt;""),'2026 BG Media Plan'!J133,IF(AND('2026 BG Media Plan'!G133="y",'2026 BG Media Plan'!J133="",Agreement!C15&lt;&gt;""),Agreement!C15,""))</f>
        <v/>
      </c>
      <c r="M67" t="str">
        <f>IF(AND(B67&lt;&gt;"",Agreement!$C$12&lt;&gt;""),Agreement!$C$12,"")</f>
        <v/>
      </c>
      <c r="N67" t="str">
        <f>IF(AND(B67&lt;&gt;"",Agreement!$F$12&lt;&gt;""),Agreement!$F$12,"")</f>
        <v/>
      </c>
      <c r="O67" t="str">
        <f>IF(AND(B67&lt;&gt;"",Agreement!$C$13&lt;&gt;""),Agreement!$C$13,"")</f>
        <v/>
      </c>
      <c r="P67" t="str">
        <f>IF(AND(B67&lt;&gt;"",Agreement!$G$13&lt;&gt;""),Agreement!$G$13,"")</f>
        <v/>
      </c>
      <c r="Q67" t="str">
        <f>IF(AND(B67&lt;&gt;"",Agreement!$C$21&lt;&gt;""),Agreement!$C$21,"")</f>
        <v/>
      </c>
      <c r="R67" t="str">
        <f>IF(AND(B67&lt;&gt;"",Agreement!$C$14&lt;&gt;""),Agreement!$C$14,"")</f>
        <v/>
      </c>
      <c r="S67" t="str">
        <f>IF(AND(B67&lt;&gt;"",Agreement!$C$26&lt;&gt;""),Agreement!$C$26,"")</f>
        <v/>
      </c>
    </row>
    <row r="68" spans="1:19">
      <c r="A68" t="str">
        <f>IF(B68="","",'2026 BG Media Plan'!$B$2)</f>
        <v/>
      </c>
      <c r="B68" t="str">
        <f>IF(AND('2026 BG Media Plan'!G134="y",'2026 BG Media Plan'!H134&lt;&gt;""),'2026 BG Media Plan'!H134,"")</f>
        <v/>
      </c>
      <c r="C68" t="str">
        <f>IF(AND('2026 BG Media Plan'!G134="y",'2026 BG Media Plan'!M134&lt;&gt;""),'2026 BG Media Plan'!M134,"")</f>
        <v/>
      </c>
      <c r="D68" s="3" t="str">
        <f>IF(AND('2026 BG Media Plan'!G134="y",'2026 BG Media Plan'!K134&lt;&gt;""),'2026 BG Media Plan'!K134,"")</f>
        <v/>
      </c>
      <c r="E68" s="3" t="str">
        <f>IF(AND('2026 BG Media Plan'!G134="y",'2026 BG Media Plan'!L134&lt;&gt;""),'2026 BG Media Plan'!L134,"")</f>
        <v/>
      </c>
      <c r="F68" t="str">
        <f>IF(AND(B68&lt;&gt;"",Agreement!$D$17&lt;&gt;""),Agreement!$D$17,"")</f>
        <v/>
      </c>
      <c r="G68" t="str">
        <f>IF(AND(B68&lt;&gt;"",Agreement!$D$19&lt;&gt;""),Agreement!$D$19,"")</f>
        <v/>
      </c>
      <c r="H68" t="str">
        <f>IF(AND(B68&lt;&gt;"",Agreement!$C$24&lt;&gt;""),Agreement!$C$24,"")</f>
        <v/>
      </c>
      <c r="I68" t="str">
        <f>IF(AND('2026 BG Media Plan'!G134="y",'2026 BG Media Plan'!I134&lt;&gt;""),'2026 BG Media Plan'!I134,"")</f>
        <v/>
      </c>
      <c r="K68" t="str">
        <f>IF(AND('2026 BG Media Plan'!G134="y",'2026 BG Media Plan'!J134&lt;&gt;""),'2026 BG Media Plan'!J134,IF(AND('2026 BG Media Plan'!G134="y",'2026 BG Media Plan'!J134="",Agreement!C15&lt;&gt;""),Agreement!C15,""))</f>
        <v/>
      </c>
      <c r="M68" t="str">
        <f>IF(AND(B68&lt;&gt;"",Agreement!$C$12&lt;&gt;""),Agreement!$C$12,"")</f>
        <v/>
      </c>
      <c r="N68" t="str">
        <f>IF(AND(B68&lt;&gt;"",Agreement!$F$12&lt;&gt;""),Agreement!$F$12,"")</f>
        <v/>
      </c>
      <c r="O68" t="str">
        <f>IF(AND(B68&lt;&gt;"",Agreement!$C$13&lt;&gt;""),Agreement!$C$13,"")</f>
        <v/>
      </c>
      <c r="P68" t="str">
        <f>IF(AND(B68&lt;&gt;"",Agreement!$G$13&lt;&gt;""),Agreement!$G$13,"")</f>
        <v/>
      </c>
      <c r="Q68" t="str">
        <f>IF(AND(B68&lt;&gt;"",Agreement!$C$21&lt;&gt;""),Agreement!$C$21,"")</f>
        <v/>
      </c>
      <c r="R68" t="str">
        <f>IF(AND(B68&lt;&gt;"",Agreement!$C$14&lt;&gt;""),Agreement!$C$14,"")</f>
        <v/>
      </c>
      <c r="S68" t="str">
        <f>IF(AND(B68&lt;&gt;"",Agreement!$C$26&lt;&gt;""),Agreement!$C$26,"")</f>
        <v/>
      </c>
    </row>
    <row r="69" spans="1:19">
      <c r="A69" t="str">
        <f>IF(B69="","",'2026 BG Media Plan'!$B$2)</f>
        <v/>
      </c>
      <c r="B69" t="str">
        <f>IF(AND('2026 BG Media Plan'!G135="y",'2026 BG Media Plan'!H135&lt;&gt;""),'2026 BG Media Plan'!H135,"")</f>
        <v/>
      </c>
      <c r="C69" t="str">
        <f>IF(AND('2026 BG Media Plan'!G135="y",'2026 BG Media Plan'!M135&lt;&gt;""),'2026 BG Media Plan'!M135,"")</f>
        <v/>
      </c>
      <c r="D69" s="3" t="str">
        <f>IF(AND('2026 BG Media Plan'!G135="y",'2026 BG Media Plan'!K135&lt;&gt;""),'2026 BG Media Plan'!K135,"")</f>
        <v/>
      </c>
      <c r="E69" s="3" t="str">
        <f>IF(AND('2026 BG Media Plan'!G135="y",'2026 BG Media Plan'!L135&lt;&gt;""),'2026 BG Media Plan'!L135,"")</f>
        <v/>
      </c>
      <c r="F69" t="str">
        <f>IF(AND(B69&lt;&gt;"",Agreement!$D$17&lt;&gt;""),Agreement!$D$17,"")</f>
        <v/>
      </c>
      <c r="G69" t="str">
        <f>IF(AND(B69&lt;&gt;"",Agreement!$D$19&lt;&gt;""),Agreement!$D$19,"")</f>
        <v/>
      </c>
      <c r="H69" t="str">
        <f>IF(AND(B69&lt;&gt;"",Agreement!$C$24&lt;&gt;""),Agreement!$C$24,"")</f>
        <v/>
      </c>
      <c r="I69" t="str">
        <f>IF(AND('2026 BG Media Plan'!G135="y",'2026 BG Media Plan'!I135&lt;&gt;""),'2026 BG Media Plan'!I135,"")</f>
        <v/>
      </c>
      <c r="K69" t="str">
        <f>IF(AND('2026 BG Media Plan'!G135="y",'2026 BG Media Plan'!J135&lt;&gt;""),'2026 BG Media Plan'!J135,IF(AND('2026 BG Media Plan'!G135="y",'2026 BG Media Plan'!J135="",Agreement!C15&lt;&gt;""),Agreement!C15,""))</f>
        <v/>
      </c>
      <c r="M69" t="str">
        <f>IF(AND(B69&lt;&gt;"",Agreement!$C$12&lt;&gt;""),Agreement!$C$12,"")</f>
        <v/>
      </c>
      <c r="N69" t="str">
        <f>IF(AND(B69&lt;&gt;"",Agreement!$F$12&lt;&gt;""),Agreement!$F$12,"")</f>
        <v/>
      </c>
      <c r="O69" t="str">
        <f>IF(AND(B69&lt;&gt;"",Agreement!$C$13&lt;&gt;""),Agreement!$C$13,"")</f>
        <v/>
      </c>
      <c r="P69" t="str">
        <f>IF(AND(B69&lt;&gt;"",Agreement!$G$13&lt;&gt;""),Agreement!$G$13,"")</f>
        <v/>
      </c>
      <c r="Q69" t="str">
        <f>IF(AND(B69&lt;&gt;"",Agreement!$C$21&lt;&gt;""),Agreement!$C$21,"")</f>
        <v/>
      </c>
      <c r="R69" t="str">
        <f>IF(AND(B69&lt;&gt;"",Agreement!$C$14&lt;&gt;""),Agreement!$C$14,"")</f>
        <v/>
      </c>
      <c r="S69" t="str">
        <f>IF(AND(B69&lt;&gt;"",Agreement!$C$26&lt;&gt;""),Agreement!$C$26,"")</f>
        <v/>
      </c>
    </row>
    <row r="70" spans="1:19">
      <c r="A70" t="str">
        <f>IF(B70="","",'2026 BG Media Plan'!$B$2)</f>
        <v/>
      </c>
      <c r="B70" t="str">
        <f>IF(AND('2026 BG Media Plan'!G136="y",'2026 BG Media Plan'!H136&lt;&gt;""),'2026 BG Media Plan'!H136,"")</f>
        <v/>
      </c>
      <c r="C70" t="str">
        <f>IF(AND('2026 BG Media Plan'!G136="y",'2026 BG Media Plan'!M136&lt;&gt;""),'2026 BG Media Plan'!M136,"")</f>
        <v/>
      </c>
      <c r="D70" s="3" t="str">
        <f>IF(AND('2026 BG Media Plan'!G136="y",'2026 BG Media Plan'!K136&lt;&gt;""),'2026 BG Media Plan'!K136,"")</f>
        <v/>
      </c>
      <c r="E70" s="3" t="str">
        <f>IF(AND('2026 BG Media Plan'!G136="y",'2026 BG Media Plan'!L136&lt;&gt;""),'2026 BG Media Plan'!L136,"")</f>
        <v/>
      </c>
      <c r="F70" t="str">
        <f>IF(AND(B70&lt;&gt;"",Agreement!$D$17&lt;&gt;""),Agreement!$D$17,"")</f>
        <v/>
      </c>
      <c r="G70" t="str">
        <f>IF(AND(B70&lt;&gt;"",Agreement!$D$19&lt;&gt;""),Agreement!$D$19,"")</f>
        <v/>
      </c>
      <c r="H70" t="str">
        <f>IF(AND(B70&lt;&gt;"",Agreement!$C$24&lt;&gt;""),Agreement!$C$24,"")</f>
        <v/>
      </c>
      <c r="I70" t="str">
        <f>IF(AND('2026 BG Media Plan'!G136="y",'2026 BG Media Plan'!I136&lt;&gt;""),'2026 BG Media Plan'!I136,"")</f>
        <v/>
      </c>
      <c r="K70" s="196" t="str">
        <f>IF(AND('2026 BG Media Plan'!G136="y",'2026 BG Media Plan'!J136&lt;&gt;""),'2026 BG Media Plan'!J136,IF(AND('2026 BG Media Plan'!G136="y",'2026 BG Media Plan'!J136="",Agreement!C15&lt;&gt;""),Agreement!C15,""))</f>
        <v/>
      </c>
      <c r="M70" t="str">
        <f>IF(AND(B70&lt;&gt;"",Agreement!$C$12&lt;&gt;""),Agreement!$C$12,"")</f>
        <v/>
      </c>
      <c r="N70" t="str">
        <f>IF(AND(B70&lt;&gt;"",Agreement!$F$12&lt;&gt;""),Agreement!$F$12,"")</f>
        <v/>
      </c>
      <c r="O70" t="str">
        <f>IF(AND(B70&lt;&gt;"",Agreement!$C$13&lt;&gt;""),Agreement!$C$13,"")</f>
        <v/>
      </c>
      <c r="P70" t="str">
        <f>IF(AND(B70&lt;&gt;"",Agreement!$G$13&lt;&gt;""),Agreement!$G$13,"")</f>
        <v/>
      </c>
      <c r="Q70" t="str">
        <f>IF(AND(B70&lt;&gt;"",Agreement!$C$21&lt;&gt;""),Agreement!$C$21,"")</f>
        <v/>
      </c>
      <c r="R70" t="str">
        <f>IF(AND(B70&lt;&gt;"",Agreement!$C$14&lt;&gt;""),Agreement!$C$14,"")</f>
        <v/>
      </c>
      <c r="S70" t="str">
        <f>IF(AND(B70&lt;&gt;"",Agreement!$C$26&lt;&gt;""),Agreement!$C$26,"")</f>
        <v/>
      </c>
    </row>
    <row r="71" spans="1:19" s="1" customFormat="1">
      <c r="A71" s="1" t="str">
        <f>IF(B71="","",'2026 BG Media Plan'!$B$2)</f>
        <v/>
      </c>
      <c r="B71" s="1" t="str">
        <f>IF(AND('2026 BG Media Plan'!G141="y",'2026 BG Media Plan'!H141&lt;&gt;""),'2026 BG Media Plan'!H141,"")</f>
        <v/>
      </c>
      <c r="C71" s="1" t="str">
        <f>IF(AND('2026 BG Media Plan'!G141="y",'2026 BG Media Plan'!M141&lt;&gt;""),'2026 BG Media Plan'!M141,"")</f>
        <v/>
      </c>
      <c r="D71" s="194" t="str">
        <f>IF(AND('2026 BG Media Plan'!G141="y",'2026 BG Media Plan'!K141&lt;&gt;""),'2026 BG Media Plan'!K141,"")</f>
        <v/>
      </c>
      <c r="E71" s="194" t="str">
        <f>IF(AND('2026 BG Media Plan'!G141="y",'2026 BG Media Plan'!L141&lt;&gt;""),'2026 BG Media Plan'!L141,"")</f>
        <v/>
      </c>
      <c r="F71" s="1" t="str">
        <f>IF(AND(B71&lt;&gt;"",Agreement!$D$17&lt;&gt;""),Agreement!$D$17,"")</f>
        <v/>
      </c>
      <c r="G71" s="1" t="str">
        <f>IF(AND(B71&lt;&gt;"",Agreement!$D$19&lt;&gt;""),Agreement!$D$19,"")</f>
        <v/>
      </c>
      <c r="H71" s="1" t="str">
        <f>IF(AND(B71&lt;&gt;"",Agreement!$C$24&lt;&gt;""),Agreement!$C$24,"")</f>
        <v/>
      </c>
      <c r="I71" s="1" t="str">
        <f>IF(AND('2026 BG Media Plan'!G141="y",'2026 BG Media Plan'!I141&lt;&gt;""),'2026 BG Media Plan'!I141,"")</f>
        <v/>
      </c>
      <c r="K71" s="1" t="str">
        <f>IF(AND('2026 BG Media Plan'!G141="y",'2026 BG Media Plan'!J141&lt;&gt;""),'2026 BG Media Plan'!J141,IF(AND('2026 BG Media Plan'!G141="y",'2026 BG Media Plan'!J141="",Agreement!C15&lt;&gt;""),Agreement!C15,""))</f>
        <v/>
      </c>
      <c r="M71" s="1" t="str">
        <f>IF(AND(B71&lt;&gt;"",Agreement!$C$12&lt;&gt;""),Agreement!$C$12,"")</f>
        <v/>
      </c>
      <c r="N71" s="1" t="str">
        <f>IF(AND(B71&lt;&gt;"",Agreement!$F$12&lt;&gt;""),Agreement!$F$12,"")</f>
        <v/>
      </c>
      <c r="O71" s="1" t="str">
        <f>IF(AND(B71&lt;&gt;"",Agreement!$C$13&lt;&gt;""),Agreement!$C$13,"")</f>
        <v/>
      </c>
      <c r="P71" s="1" t="str">
        <f>IF(AND(B71&lt;&gt;"",Agreement!$G$13&lt;&gt;""),Agreement!$G$13,"")</f>
        <v/>
      </c>
      <c r="Q71" s="1" t="str">
        <f>IF(AND(B71&lt;&gt;"",Agreement!$C$21&lt;&gt;""),Agreement!$C$21,"")</f>
        <v/>
      </c>
      <c r="R71" s="1" t="str">
        <f>IF(AND(B71&lt;&gt;"",Agreement!$C$14&lt;&gt;""),Agreement!$C$14,"")</f>
        <v/>
      </c>
      <c r="S71" s="1" t="str">
        <f>IF(AND(B71&lt;&gt;"",Agreement!$C$26&lt;&gt;""),Agreement!$C$26,"")</f>
        <v/>
      </c>
    </row>
    <row r="72" spans="1:19">
      <c r="A72" t="str">
        <f>IF(B72="","",'2026 BG Media Plan'!$B$2)</f>
        <v/>
      </c>
      <c r="B72" t="str">
        <f>IF(AND('2026 BG Media Plan'!G142="y",'2026 BG Media Plan'!H142&lt;&gt;""),'2026 BG Media Plan'!H142,"")</f>
        <v/>
      </c>
      <c r="C72" t="str">
        <f>IF(AND('2026 BG Media Plan'!G142="y",'2026 BG Media Plan'!M142&lt;&gt;""),'2026 BG Media Plan'!M142,"")</f>
        <v/>
      </c>
      <c r="D72" s="3" t="str">
        <f>IF(AND('2026 BG Media Plan'!G142="y",'2026 BG Media Plan'!K142&lt;&gt;""),'2026 BG Media Plan'!K142,"")</f>
        <v/>
      </c>
      <c r="E72" s="3" t="str">
        <f>IF(AND('2026 BG Media Plan'!G142="y",'2026 BG Media Plan'!L142&lt;&gt;""),'2026 BG Media Plan'!L142,"")</f>
        <v/>
      </c>
      <c r="F72" t="str">
        <f>IF(AND(B72&lt;&gt;"",Agreement!$D$17&lt;&gt;""),Agreement!$D$17,"")</f>
        <v/>
      </c>
      <c r="G72" t="str">
        <f>IF(AND(B72&lt;&gt;"",Agreement!$D$19&lt;&gt;""),Agreement!$D$19,"")</f>
        <v/>
      </c>
      <c r="H72" t="str">
        <f>IF(AND(B72&lt;&gt;"",Agreement!$C$24&lt;&gt;""),Agreement!$C$24,"")</f>
        <v/>
      </c>
      <c r="I72" t="str">
        <f>IF(AND('2026 BG Media Plan'!G142="y",'2026 BG Media Plan'!I142&lt;&gt;""),'2026 BG Media Plan'!I142,"")</f>
        <v/>
      </c>
      <c r="K72" t="str">
        <f>IF(AND('2026 BG Media Plan'!G142="y",'2026 BG Media Plan'!J142&lt;&gt;""),'2026 BG Media Plan'!J142,IF(AND('2026 BG Media Plan'!G142="y",'2026 BG Media Plan'!J142="",Agreement!C15&lt;&gt;""),Agreement!C15,""))</f>
        <v/>
      </c>
      <c r="M72" t="str">
        <f>IF(AND(B72&lt;&gt;"",Agreement!$C$12&lt;&gt;""),Agreement!$C$12,"")</f>
        <v/>
      </c>
      <c r="N72" t="str">
        <f>IF(AND(B72&lt;&gt;"",Agreement!$F$12&lt;&gt;""),Agreement!$F$12,"")</f>
        <v/>
      </c>
      <c r="O72" t="str">
        <f>IF(AND(B72&lt;&gt;"",Agreement!$C$13&lt;&gt;""),Agreement!$C$13,"")</f>
        <v/>
      </c>
      <c r="P72" t="str">
        <f>IF(AND(B72&lt;&gt;"",Agreement!$G$13&lt;&gt;""),Agreement!$G$13,"")</f>
        <v/>
      </c>
      <c r="Q72" t="str">
        <f>IF(AND(B72&lt;&gt;"",Agreement!$C$21&lt;&gt;""),Agreement!$C$21,"")</f>
        <v/>
      </c>
      <c r="R72" t="str">
        <f>IF(AND(B72&lt;&gt;"",Agreement!$C$14&lt;&gt;""),Agreement!$C$14,"")</f>
        <v/>
      </c>
      <c r="S72" t="str">
        <f>IF(AND(B72&lt;&gt;"",Agreement!$C$26&lt;&gt;""),Agreement!$C$26,"")</f>
        <v/>
      </c>
    </row>
    <row r="73" spans="1:19">
      <c r="A73" t="str">
        <f>IF(B73="","",'2026 BG Media Plan'!$B$2)</f>
        <v/>
      </c>
      <c r="B73" t="str">
        <f>IF(AND('2026 BG Media Plan'!G143="y",'2026 BG Media Plan'!H143&lt;&gt;""),'2026 BG Media Plan'!H143,"")</f>
        <v/>
      </c>
      <c r="C73" t="str">
        <f>IF(AND('2026 BG Media Plan'!G143="y",'2026 BG Media Plan'!M143&lt;&gt;""),'2026 BG Media Plan'!M143,"")</f>
        <v/>
      </c>
      <c r="D73" s="3" t="str">
        <f>IF(AND('2026 BG Media Plan'!G143="y",'2026 BG Media Plan'!K143&lt;&gt;""),'2026 BG Media Plan'!K143,"")</f>
        <v/>
      </c>
      <c r="E73" s="3" t="str">
        <f>IF(AND('2026 BG Media Plan'!G143="y",'2026 BG Media Plan'!L143&lt;&gt;""),'2026 BG Media Plan'!L143,"")</f>
        <v/>
      </c>
      <c r="F73" t="str">
        <f>IF(AND(B73&lt;&gt;"",Agreement!$D$17&lt;&gt;""),Agreement!$D$17,"")</f>
        <v/>
      </c>
      <c r="G73" t="str">
        <f>IF(AND(B73&lt;&gt;"",Agreement!$D$19&lt;&gt;""),Agreement!$D$19,"")</f>
        <v/>
      </c>
      <c r="H73" t="str">
        <f>IF(AND(B73&lt;&gt;"",Agreement!$C$24&lt;&gt;""),Agreement!$C$24,"")</f>
        <v/>
      </c>
      <c r="I73" t="str">
        <f>IF(AND('2026 BG Media Plan'!G143="y",'2026 BG Media Plan'!I143&lt;&gt;""),'2026 BG Media Plan'!I143,"")</f>
        <v/>
      </c>
      <c r="K73" t="str">
        <f>IF(AND('2026 BG Media Plan'!G143="y",'2026 BG Media Plan'!J143&lt;&gt;""),'2026 BG Media Plan'!J143,IF(AND('2026 BG Media Plan'!G143="y",'2026 BG Media Plan'!J143="",Agreement!C15&lt;&gt;""),Agreement!C15,""))</f>
        <v/>
      </c>
      <c r="M73" t="str">
        <f>IF(AND(B73&lt;&gt;"",Agreement!$C$12&lt;&gt;""),Agreement!$C$12,"")</f>
        <v/>
      </c>
      <c r="N73" t="str">
        <f>IF(AND(B73&lt;&gt;"",Agreement!$F$12&lt;&gt;""),Agreement!$F$12,"")</f>
        <v/>
      </c>
      <c r="O73" t="str">
        <f>IF(AND(B73&lt;&gt;"",Agreement!$C$13&lt;&gt;""),Agreement!$C$13,"")</f>
        <v/>
      </c>
      <c r="P73" t="str">
        <f>IF(AND(B73&lt;&gt;"",Agreement!$G$13&lt;&gt;""),Agreement!$G$13,"")</f>
        <v/>
      </c>
      <c r="Q73" t="str">
        <f>IF(AND(B73&lt;&gt;"",Agreement!$C$21&lt;&gt;""),Agreement!$C$21,"")</f>
        <v/>
      </c>
      <c r="R73" t="str">
        <f>IF(AND(B73&lt;&gt;"",Agreement!$C$14&lt;&gt;""),Agreement!$C$14,"")</f>
        <v/>
      </c>
      <c r="S73" t="str">
        <f>IF(AND(B73&lt;&gt;"",Agreement!$C$26&lt;&gt;""),Agreement!$C$26,"")</f>
        <v/>
      </c>
    </row>
    <row r="74" spans="1:19">
      <c r="A74" t="str">
        <f>IF(B74="","",'2026 BG Media Plan'!$B$2)</f>
        <v/>
      </c>
      <c r="B74" t="str">
        <f>IF(AND('2026 BG Media Plan'!G144="y",'2026 BG Media Plan'!H144&lt;&gt;""),'2026 BG Media Plan'!H144,"")</f>
        <v/>
      </c>
      <c r="C74" t="str">
        <f>IF(AND('2026 BG Media Plan'!G144="y",'2026 BG Media Plan'!M144&lt;&gt;""),'2026 BG Media Plan'!M144,"")</f>
        <v/>
      </c>
      <c r="D74" s="3" t="str">
        <f>IF(AND('2026 BG Media Plan'!G144="y",'2026 BG Media Plan'!K144&lt;&gt;""),'2026 BG Media Plan'!K144,"")</f>
        <v/>
      </c>
      <c r="E74" s="3" t="str">
        <f>IF(AND('2026 BG Media Plan'!G144="y",'2026 BG Media Plan'!L144&lt;&gt;""),'2026 BG Media Plan'!L144,"")</f>
        <v/>
      </c>
      <c r="F74" t="str">
        <f>IF(AND(B74&lt;&gt;"",Agreement!$D$17&lt;&gt;""),Agreement!$D$17,"")</f>
        <v/>
      </c>
      <c r="G74" t="str">
        <f>IF(AND(B74&lt;&gt;"",Agreement!$D$19&lt;&gt;""),Agreement!$D$19,"")</f>
        <v/>
      </c>
      <c r="H74" t="str">
        <f>IF(AND(B74&lt;&gt;"",Agreement!$C$24&lt;&gt;""),Agreement!$C$24,"")</f>
        <v/>
      </c>
      <c r="I74" t="str">
        <f>IF(AND('2026 BG Media Plan'!G144="y",'2026 BG Media Plan'!I144&lt;&gt;""),'2026 BG Media Plan'!I144,"")</f>
        <v/>
      </c>
      <c r="K74" t="str">
        <f>IF(AND('2026 BG Media Plan'!G144="y",'2026 BG Media Plan'!J144&lt;&gt;""),'2026 BG Media Plan'!J144,IF(AND('2026 BG Media Plan'!G144="y",'2026 BG Media Plan'!J144="",Agreement!C15&lt;&gt;""),Agreement!C15,""))</f>
        <v/>
      </c>
      <c r="M74" t="str">
        <f>IF(AND(B74&lt;&gt;"",Agreement!$C$12&lt;&gt;""),Agreement!$C$12,"")</f>
        <v/>
      </c>
      <c r="N74" t="str">
        <f>IF(AND(B74&lt;&gt;"",Agreement!$F$12&lt;&gt;""),Agreement!$F$12,"")</f>
        <v/>
      </c>
      <c r="O74" t="str">
        <f>IF(AND(B74&lt;&gt;"",Agreement!$C$13&lt;&gt;""),Agreement!$C$13,"")</f>
        <v/>
      </c>
      <c r="P74" t="str">
        <f>IF(AND(B74&lt;&gt;"",Agreement!$G$13&lt;&gt;""),Agreement!$G$13,"")</f>
        <v/>
      </c>
      <c r="Q74" t="str">
        <f>IF(AND(B74&lt;&gt;"",Agreement!$C$21&lt;&gt;""),Agreement!$C$21,"")</f>
        <v/>
      </c>
      <c r="R74" t="str">
        <f>IF(AND(B74&lt;&gt;"",Agreement!$C$14&lt;&gt;""),Agreement!$C$14,"")</f>
        <v/>
      </c>
      <c r="S74" t="str">
        <f>IF(AND(B74&lt;&gt;"",Agreement!$C$26&lt;&gt;""),Agreement!$C$26,"")</f>
        <v/>
      </c>
    </row>
    <row r="75" spans="1:19">
      <c r="A75" t="str">
        <f>IF(B75="","",'2026 BG Media Plan'!$B$2)</f>
        <v/>
      </c>
      <c r="B75" t="str">
        <f>IF(AND('2026 BG Media Plan'!G145="y",'2026 BG Media Plan'!H145&lt;&gt;""),'2026 BG Media Plan'!H145,"")</f>
        <v/>
      </c>
      <c r="C75" t="str">
        <f>IF(AND('2026 BG Media Plan'!G145="y",'2026 BG Media Plan'!M145&lt;&gt;""),'2026 BG Media Plan'!M145,"")</f>
        <v/>
      </c>
      <c r="D75" s="3" t="str">
        <f>IF(AND('2026 BG Media Plan'!G145="y",'2026 BG Media Plan'!K145&lt;&gt;""),'2026 BG Media Plan'!K145,"")</f>
        <v/>
      </c>
      <c r="E75" s="3" t="str">
        <f>IF(AND('2026 BG Media Plan'!G145="y",'2026 BG Media Plan'!L145&lt;&gt;""),'2026 BG Media Plan'!L145,"")</f>
        <v/>
      </c>
      <c r="F75" t="str">
        <f>IF(AND(B75&lt;&gt;"",Agreement!$D$17&lt;&gt;""),Agreement!$D$17,"")</f>
        <v/>
      </c>
      <c r="G75" t="str">
        <f>IF(AND(B75&lt;&gt;"",Agreement!$D$19&lt;&gt;""),Agreement!$D$19,"")</f>
        <v/>
      </c>
      <c r="H75" t="str">
        <f>IF(AND(B75&lt;&gt;"",Agreement!$C$24&lt;&gt;""),Agreement!$C$24,"")</f>
        <v/>
      </c>
      <c r="I75" t="str">
        <f>IF(AND('2026 BG Media Plan'!G145="y",'2026 BG Media Plan'!I145&lt;&gt;""),'2026 BG Media Plan'!I145,"")</f>
        <v/>
      </c>
      <c r="K75" t="str">
        <f>IF(AND('2026 BG Media Plan'!G145="y",'2026 BG Media Plan'!J145&lt;&gt;""),'2026 BG Media Plan'!J145,IF(AND('2026 BG Media Plan'!G145="y",'2026 BG Media Plan'!J145="",Agreement!C15&lt;&gt;""),Agreement!C15,""))</f>
        <v/>
      </c>
      <c r="M75" t="str">
        <f>IF(AND(B75&lt;&gt;"",Agreement!$C$12&lt;&gt;""),Agreement!$C$12,"")</f>
        <v/>
      </c>
      <c r="N75" t="str">
        <f>IF(AND(B75&lt;&gt;"",Agreement!$F$12&lt;&gt;""),Agreement!$F$12,"")</f>
        <v/>
      </c>
      <c r="O75" t="str">
        <f>IF(AND(B75&lt;&gt;"",Agreement!$C$13&lt;&gt;""),Agreement!$C$13,"")</f>
        <v/>
      </c>
      <c r="P75" t="str">
        <f>IF(AND(B75&lt;&gt;"",Agreement!$G$13&lt;&gt;""),Agreement!$G$13,"")</f>
        <v/>
      </c>
      <c r="Q75" t="str">
        <f>IF(AND(B75&lt;&gt;"",Agreement!$C$21&lt;&gt;""),Agreement!$C$21,"")</f>
        <v/>
      </c>
      <c r="R75" t="str">
        <f>IF(AND(B75&lt;&gt;"",Agreement!$C$14&lt;&gt;""),Agreement!$C$14,"")</f>
        <v/>
      </c>
      <c r="S75" t="str">
        <f>IF(AND(B75&lt;&gt;"",Agreement!$C$26&lt;&gt;""),Agreement!$C$26,"")</f>
        <v/>
      </c>
    </row>
    <row r="76" spans="1:19">
      <c r="A76" t="str">
        <f>IF(B76="","",'2026 BG Media Plan'!$B$2)</f>
        <v/>
      </c>
      <c r="B76" t="str">
        <f>IF(AND('2026 BG Media Plan'!G146="y",'2026 BG Media Plan'!H146&lt;&gt;""),'2026 BG Media Plan'!H146,"")</f>
        <v/>
      </c>
      <c r="C76" t="str">
        <f>IF(AND('2026 BG Media Plan'!G146="y",'2026 BG Media Plan'!M146&lt;&gt;""),'2026 BG Media Plan'!M146,"")</f>
        <v/>
      </c>
      <c r="D76" s="3" t="str">
        <f>IF(AND('2026 BG Media Plan'!G146="y",'2026 BG Media Plan'!K146&lt;&gt;""),'2026 BG Media Plan'!K146,"")</f>
        <v/>
      </c>
      <c r="E76" s="3" t="str">
        <f>IF(AND('2026 BG Media Plan'!G146="y",'2026 BG Media Plan'!L146&lt;&gt;""),'2026 BG Media Plan'!L146,"")</f>
        <v/>
      </c>
      <c r="F76" t="str">
        <f>IF(AND(B76&lt;&gt;"",Agreement!$D$17&lt;&gt;""),Agreement!$D$17,"")</f>
        <v/>
      </c>
      <c r="G76" t="str">
        <f>IF(AND(B76&lt;&gt;"",Agreement!$D$19&lt;&gt;""),Agreement!$D$19,"")</f>
        <v/>
      </c>
      <c r="H76" t="str">
        <f>IF(AND(B76&lt;&gt;"",Agreement!$C$24&lt;&gt;""),Agreement!$C$24,"")</f>
        <v/>
      </c>
      <c r="I76" t="str">
        <f>IF(AND('2026 BG Media Plan'!G146="y",'2026 BG Media Plan'!I146&lt;&gt;""),'2026 BG Media Plan'!I146,"")</f>
        <v/>
      </c>
      <c r="K76" t="str">
        <f>IF(AND('2026 BG Media Plan'!G146="y",'2026 BG Media Plan'!J146&lt;&gt;""),'2026 BG Media Plan'!J146,IF(AND('2026 BG Media Plan'!G146="y",'2026 BG Media Plan'!J146="",Agreement!C15&lt;&gt;""),Agreement!C15,""))</f>
        <v/>
      </c>
      <c r="M76" t="str">
        <f>IF(AND(B76&lt;&gt;"",Agreement!$C$12&lt;&gt;""),Agreement!$C$12,"")</f>
        <v/>
      </c>
      <c r="N76" t="str">
        <f>IF(AND(B76&lt;&gt;"",Agreement!$F$12&lt;&gt;""),Agreement!$F$12,"")</f>
        <v/>
      </c>
      <c r="O76" t="str">
        <f>IF(AND(B76&lt;&gt;"",Agreement!$C$13&lt;&gt;""),Agreement!$C$13,"")</f>
        <v/>
      </c>
      <c r="P76" t="str">
        <f>IF(AND(B76&lt;&gt;"",Agreement!$G$13&lt;&gt;""),Agreement!$G$13,"")</f>
        <v/>
      </c>
      <c r="Q76" t="str">
        <f>IF(AND(B76&lt;&gt;"",Agreement!$C$21&lt;&gt;""),Agreement!$C$21,"")</f>
        <v/>
      </c>
      <c r="R76" t="str">
        <f>IF(AND(B76&lt;&gt;"",Agreement!$C$14&lt;&gt;""),Agreement!$C$14,"")</f>
        <v/>
      </c>
      <c r="S76" t="str">
        <f>IF(AND(B76&lt;&gt;"",Agreement!$C$26&lt;&gt;""),Agreement!$C$26,"")</f>
        <v/>
      </c>
    </row>
    <row r="77" spans="1:19">
      <c r="A77" t="str">
        <f>IF(B77="","",'2026 BG Media Plan'!$B$2)</f>
        <v/>
      </c>
      <c r="B77" t="str">
        <f>IF(AND('2026 BG Media Plan'!G147="y",'2026 BG Media Plan'!H147&lt;&gt;""),'2026 BG Media Plan'!H147,"")</f>
        <v/>
      </c>
      <c r="C77" t="str">
        <f>IF(AND('2026 BG Media Plan'!G147="y",'2026 BG Media Plan'!M147&lt;&gt;""),'2026 BG Media Plan'!M147,"")</f>
        <v/>
      </c>
      <c r="D77" s="3" t="str">
        <f>IF(AND('2026 BG Media Plan'!G147="y",'2026 BG Media Plan'!K147&lt;&gt;""),'2026 BG Media Plan'!K147,"")</f>
        <v/>
      </c>
      <c r="E77" s="3" t="str">
        <f>IF(AND('2026 BG Media Plan'!G147="y",'2026 BG Media Plan'!L147&lt;&gt;""),'2026 BG Media Plan'!L147,"")</f>
        <v/>
      </c>
      <c r="F77" t="str">
        <f>IF(AND(B77&lt;&gt;"",Agreement!$D$17&lt;&gt;""),Agreement!$D$17,"")</f>
        <v/>
      </c>
      <c r="G77" t="str">
        <f>IF(AND(B77&lt;&gt;"",Agreement!$D$19&lt;&gt;""),Agreement!$D$19,"")</f>
        <v/>
      </c>
      <c r="H77" t="str">
        <f>IF(AND(B77&lt;&gt;"",Agreement!$C$24&lt;&gt;""),Agreement!$C$24,"")</f>
        <v/>
      </c>
      <c r="I77" t="str">
        <f>IF(AND('2026 BG Media Plan'!G147="y",'2026 BG Media Plan'!I147&lt;&gt;""),'2026 BG Media Plan'!I147,"")</f>
        <v/>
      </c>
      <c r="K77" t="str">
        <f>IF(AND('2026 BG Media Plan'!G147="y",'2026 BG Media Plan'!J147&lt;&gt;""),'2026 BG Media Plan'!J147,IF(AND('2026 BG Media Plan'!G147="y",'2026 BG Media Plan'!J147="",Agreement!C15&lt;&gt;""),Agreement!C15,""))</f>
        <v/>
      </c>
      <c r="M77" t="str">
        <f>IF(AND(B77&lt;&gt;"",Agreement!$C$12&lt;&gt;""),Agreement!$C$12,"")</f>
        <v/>
      </c>
      <c r="N77" t="str">
        <f>IF(AND(B77&lt;&gt;"",Agreement!$F$12&lt;&gt;""),Agreement!$F$12,"")</f>
        <v/>
      </c>
      <c r="O77" t="str">
        <f>IF(AND(B77&lt;&gt;"",Agreement!$C$13&lt;&gt;""),Agreement!$C$13,"")</f>
        <v/>
      </c>
      <c r="P77" t="str">
        <f>IF(AND(B77&lt;&gt;"",Agreement!$G$13&lt;&gt;""),Agreement!$G$13,"")</f>
        <v/>
      </c>
      <c r="Q77" t="str">
        <f>IF(AND(B77&lt;&gt;"",Agreement!$C$21&lt;&gt;""),Agreement!$C$21,"")</f>
        <v/>
      </c>
      <c r="R77" t="str">
        <f>IF(AND(B77&lt;&gt;"",Agreement!$C$14&lt;&gt;""),Agreement!$C$14,"")</f>
        <v/>
      </c>
      <c r="S77" t="str">
        <f>IF(AND(B77&lt;&gt;"",Agreement!$C$26&lt;&gt;""),Agreement!$C$26,"")</f>
        <v/>
      </c>
    </row>
    <row r="78" spans="1:19">
      <c r="A78" t="str">
        <f>IF(B78="","",'2026 BG Media Plan'!$B$2)</f>
        <v/>
      </c>
      <c r="B78" t="str">
        <f>IF(AND('2026 BG Media Plan'!G148="y",'2026 BG Media Plan'!H148&lt;&gt;""),'2026 BG Media Plan'!H148,"")</f>
        <v/>
      </c>
      <c r="C78" t="str">
        <f>IF(AND('2026 BG Media Plan'!G148="y",'2026 BG Media Plan'!M148&lt;&gt;""),'2026 BG Media Plan'!M148,"")</f>
        <v/>
      </c>
      <c r="D78" s="3" t="str">
        <f>IF(AND('2026 BG Media Plan'!G148="y",'2026 BG Media Plan'!K148&lt;&gt;""),'2026 BG Media Plan'!K148,"")</f>
        <v/>
      </c>
      <c r="E78" s="3" t="str">
        <f>IF(AND('2026 BG Media Plan'!G148="y",'2026 BG Media Plan'!L148&lt;&gt;""),'2026 BG Media Plan'!L148,"")</f>
        <v/>
      </c>
      <c r="F78" t="str">
        <f>IF(AND(B78&lt;&gt;"",Agreement!$D$17&lt;&gt;""),Agreement!$D$17,"")</f>
        <v/>
      </c>
      <c r="G78" t="str">
        <f>IF(AND(B78&lt;&gt;"",Agreement!$D$19&lt;&gt;""),Agreement!$D$19,"")</f>
        <v/>
      </c>
      <c r="H78" t="str">
        <f>IF(AND(B78&lt;&gt;"",Agreement!$C$24&lt;&gt;""),Agreement!$C$24,"")</f>
        <v/>
      </c>
      <c r="I78" t="str">
        <f>IF(AND('2026 BG Media Plan'!G148="y",'2026 BG Media Plan'!I148&lt;&gt;""),'2026 BG Media Plan'!I148,"")</f>
        <v/>
      </c>
      <c r="K78" t="str">
        <f>IF(AND('2026 BG Media Plan'!G148="y",'2026 BG Media Plan'!J148&lt;&gt;""),'2026 BG Media Plan'!J148,IF(AND('2026 BG Media Plan'!G148="y",'2026 BG Media Plan'!J148="",Agreement!C15&lt;&gt;""),Agreement!C15,""))</f>
        <v/>
      </c>
      <c r="M78" t="str">
        <f>IF(AND(B78&lt;&gt;"",Agreement!$C$12&lt;&gt;""),Agreement!$C$12,"")</f>
        <v/>
      </c>
      <c r="N78" t="str">
        <f>IF(AND(B78&lt;&gt;"",Agreement!$F$12&lt;&gt;""),Agreement!$F$12,"")</f>
        <v/>
      </c>
      <c r="O78" t="str">
        <f>IF(AND(B78&lt;&gt;"",Agreement!$C$13&lt;&gt;""),Agreement!$C$13,"")</f>
        <v/>
      </c>
      <c r="P78" t="str">
        <f>IF(AND(B78&lt;&gt;"",Agreement!$G$13&lt;&gt;""),Agreement!$G$13,"")</f>
        <v/>
      </c>
      <c r="Q78" t="str">
        <f>IF(AND(B78&lt;&gt;"",Agreement!$C$21&lt;&gt;""),Agreement!$C$21,"")</f>
        <v/>
      </c>
      <c r="R78" t="str">
        <f>IF(AND(B78&lt;&gt;"",Agreement!$C$14&lt;&gt;""),Agreement!$C$14,"")</f>
        <v/>
      </c>
      <c r="S78" t="str">
        <f>IF(AND(B78&lt;&gt;"",Agreement!$C$26&lt;&gt;""),Agreement!$C$26,"")</f>
        <v/>
      </c>
    </row>
    <row r="79" spans="1:19">
      <c r="A79" t="str">
        <f>IF(B79="","",'2026 BG Media Plan'!$B$2)</f>
        <v/>
      </c>
      <c r="B79" t="str">
        <f>IF(AND('2026 BG Media Plan'!G149="y",'2026 BG Media Plan'!H149&lt;&gt;""),'2026 BG Media Plan'!H149,"")</f>
        <v/>
      </c>
      <c r="C79" t="str">
        <f>IF(AND('2026 BG Media Plan'!G149="y",'2026 BG Media Plan'!M149&lt;&gt;""),'2026 BG Media Plan'!M149,"")</f>
        <v/>
      </c>
      <c r="D79" s="3" t="str">
        <f>IF(AND('2026 BG Media Plan'!G149="y",'2026 BG Media Plan'!K149&lt;&gt;""),'2026 BG Media Plan'!K149,"")</f>
        <v/>
      </c>
      <c r="E79" s="3" t="str">
        <f>IF(AND('2026 BG Media Plan'!G149="y",'2026 BG Media Plan'!L149&lt;&gt;""),'2026 BG Media Plan'!L149,"")</f>
        <v/>
      </c>
      <c r="F79" t="str">
        <f>IF(AND(B79&lt;&gt;"",Agreement!$D$17&lt;&gt;""),Agreement!$D$17,"")</f>
        <v/>
      </c>
      <c r="G79" t="str">
        <f>IF(AND(B79&lt;&gt;"",Agreement!$D$19&lt;&gt;""),Agreement!$D$19,"")</f>
        <v/>
      </c>
      <c r="H79" t="str">
        <f>IF(AND(B79&lt;&gt;"",Agreement!$C$24&lt;&gt;""),Agreement!$C$24,"")</f>
        <v/>
      </c>
      <c r="I79" t="str">
        <f>IF(AND('2026 BG Media Plan'!G149="y",'2026 BG Media Plan'!I149&lt;&gt;""),'2026 BG Media Plan'!I149,"")</f>
        <v/>
      </c>
      <c r="K79" t="str">
        <f>IF(AND('2026 BG Media Plan'!G149="y",'2026 BG Media Plan'!J149&lt;&gt;""),'2026 BG Media Plan'!J149,IF(AND('2026 BG Media Plan'!G149="y",'2026 BG Media Plan'!J149="",Agreement!C15&lt;&gt;""),Agreement!C15,""))</f>
        <v/>
      </c>
      <c r="M79" t="str">
        <f>IF(AND(B79&lt;&gt;"",Agreement!$C$12&lt;&gt;""),Agreement!$C$12,"")</f>
        <v/>
      </c>
      <c r="N79" t="str">
        <f>IF(AND(B79&lt;&gt;"",Agreement!$F$12&lt;&gt;""),Agreement!$F$12,"")</f>
        <v/>
      </c>
      <c r="O79" t="str">
        <f>IF(AND(B79&lt;&gt;"",Agreement!$C$13&lt;&gt;""),Agreement!$C$13,"")</f>
        <v/>
      </c>
      <c r="P79" t="str">
        <f>IF(AND(B79&lt;&gt;"",Agreement!$G$13&lt;&gt;""),Agreement!$G$13,"")</f>
        <v/>
      </c>
      <c r="Q79" t="str">
        <f>IF(AND(B79&lt;&gt;"",Agreement!$C$21&lt;&gt;""),Agreement!$C$21,"")</f>
        <v/>
      </c>
      <c r="R79" t="str">
        <f>IF(AND(B79&lt;&gt;"",Agreement!$C$14&lt;&gt;""),Agreement!$C$14,"")</f>
        <v/>
      </c>
      <c r="S79" t="str">
        <f>IF(AND(B79&lt;&gt;"",Agreement!$C$26&lt;&gt;""),Agreement!$C$26,"")</f>
        <v/>
      </c>
    </row>
    <row r="80" spans="1:19">
      <c r="A80" t="str">
        <f>IF(B80="","",'2026 BG Media Plan'!$B$2)</f>
        <v/>
      </c>
      <c r="B80" t="str">
        <f>IF(AND('2026 BG Media Plan'!G150="y",'2026 BG Media Plan'!H150&lt;&gt;""),'2026 BG Media Plan'!H150,"")</f>
        <v/>
      </c>
      <c r="C80" t="str">
        <f>IF(AND('2026 BG Media Plan'!G150="y",'2026 BG Media Plan'!M150&lt;&gt;""),'2026 BG Media Plan'!M150,"")</f>
        <v/>
      </c>
      <c r="D80" s="3" t="str">
        <f>IF(AND('2026 BG Media Plan'!G150="y",'2026 BG Media Plan'!K150&lt;&gt;""),'2026 BG Media Plan'!K150,"")</f>
        <v/>
      </c>
      <c r="E80" s="3" t="str">
        <f>IF(AND('2026 BG Media Plan'!G150="y",'2026 BG Media Plan'!L150&lt;&gt;""),'2026 BG Media Plan'!L150,"")</f>
        <v/>
      </c>
      <c r="F80" t="str">
        <f>IF(AND(B80&lt;&gt;"",Agreement!$D$17&lt;&gt;""),Agreement!$D$17,"")</f>
        <v/>
      </c>
      <c r="G80" t="str">
        <f>IF(AND(B80&lt;&gt;"",Agreement!$D$19&lt;&gt;""),Agreement!$D$19,"")</f>
        <v/>
      </c>
      <c r="H80" t="str">
        <f>IF(AND(B80&lt;&gt;"",Agreement!$C$24&lt;&gt;""),Agreement!$C$24,"")</f>
        <v/>
      </c>
      <c r="I80" t="str">
        <f>IF(AND('2026 BG Media Plan'!G150="y",'2026 BG Media Plan'!I150&lt;&gt;""),'2026 BG Media Plan'!I150,"")</f>
        <v/>
      </c>
      <c r="K80" t="str">
        <f>IF(AND('2026 BG Media Plan'!G150="y",'2026 BG Media Plan'!J150&lt;&gt;""),'2026 BG Media Plan'!J150,IF(AND('2026 BG Media Plan'!G150="y",'2026 BG Media Plan'!J150="",Agreement!C15&lt;&gt;""),Agreement!C15,""))</f>
        <v/>
      </c>
      <c r="M80" t="str">
        <f>IF(AND(B80&lt;&gt;"",Agreement!$C$12&lt;&gt;""),Agreement!$C$12,"")</f>
        <v/>
      </c>
      <c r="N80" t="str">
        <f>IF(AND(B80&lt;&gt;"",Agreement!$F$12&lt;&gt;""),Agreement!$F$12,"")</f>
        <v/>
      </c>
      <c r="O80" t="str">
        <f>IF(AND(B80&lt;&gt;"",Agreement!$C$13&lt;&gt;""),Agreement!$C$13,"")</f>
        <v/>
      </c>
      <c r="P80" t="str">
        <f>IF(AND(B80&lt;&gt;"",Agreement!$G$13&lt;&gt;""),Agreement!$G$13,"")</f>
        <v/>
      </c>
      <c r="Q80" t="str">
        <f>IF(AND(B80&lt;&gt;"",Agreement!$C$21&lt;&gt;""),Agreement!$C$21,"")</f>
        <v/>
      </c>
      <c r="R80" t="str">
        <f>IF(AND(B80&lt;&gt;"",Agreement!$C$14&lt;&gt;""),Agreement!$C$14,"")</f>
        <v/>
      </c>
      <c r="S80" t="str">
        <f>IF(AND(B80&lt;&gt;"",Agreement!$C$26&lt;&gt;""),Agreement!$C$26,"")</f>
        <v/>
      </c>
    </row>
    <row r="81" spans="1:19">
      <c r="A81" t="str">
        <f>IF(B81="","",'2026 BG Media Plan'!$B$2)</f>
        <v/>
      </c>
      <c r="B81" t="str">
        <f>IF(AND('2026 BG Media Plan'!G151="y",'2026 BG Media Plan'!H151&lt;&gt;""),'2026 BG Media Plan'!H151,"")</f>
        <v/>
      </c>
      <c r="C81" t="str">
        <f>IF(AND('2026 BG Media Plan'!G151="y",'2026 BG Media Plan'!M151&lt;&gt;""),'2026 BG Media Plan'!M151,"")</f>
        <v/>
      </c>
      <c r="D81" s="3" t="str">
        <f>IF(AND('2026 BG Media Plan'!G151="y",'2026 BG Media Plan'!K151&lt;&gt;""),'2026 BG Media Plan'!K151,"")</f>
        <v/>
      </c>
      <c r="E81" s="3" t="str">
        <f>IF(AND('2026 BG Media Plan'!G151="y",'2026 BG Media Plan'!L151&lt;&gt;""),'2026 BG Media Plan'!L151,"")</f>
        <v/>
      </c>
      <c r="F81" t="str">
        <f>IF(AND(B81&lt;&gt;"",Agreement!$D$17&lt;&gt;""),Agreement!$D$17,"")</f>
        <v/>
      </c>
      <c r="G81" t="str">
        <f>IF(AND(B81&lt;&gt;"",Agreement!$D$19&lt;&gt;""),Agreement!$D$19,"")</f>
        <v/>
      </c>
      <c r="H81" t="str">
        <f>IF(AND(B81&lt;&gt;"",Agreement!$C$24&lt;&gt;""),Agreement!$C$24,"")</f>
        <v/>
      </c>
      <c r="I81" t="str">
        <f>IF(AND('2026 BG Media Plan'!G151="y",'2026 BG Media Plan'!I151&lt;&gt;""),'2026 BG Media Plan'!I151,"")</f>
        <v/>
      </c>
      <c r="K81" t="str">
        <f>IF(AND('2026 BG Media Plan'!G151="y",'2026 BG Media Plan'!J151&lt;&gt;""),'2026 BG Media Plan'!J151,IF(AND('2026 BG Media Plan'!G151="y",'2026 BG Media Plan'!J151="",Agreement!C15&lt;&gt;""),Agreement!C15,""))</f>
        <v/>
      </c>
      <c r="M81" t="str">
        <f>IF(AND(B81&lt;&gt;"",Agreement!$C$12&lt;&gt;""),Agreement!$C$12,"")</f>
        <v/>
      </c>
      <c r="N81" t="str">
        <f>IF(AND(B81&lt;&gt;"",Agreement!$F$12&lt;&gt;""),Agreement!$F$12,"")</f>
        <v/>
      </c>
      <c r="O81" t="str">
        <f>IF(AND(B81&lt;&gt;"",Agreement!$C$13&lt;&gt;""),Agreement!$C$13,"")</f>
        <v/>
      </c>
      <c r="P81" t="str">
        <f>IF(AND(B81&lt;&gt;"",Agreement!$G$13&lt;&gt;""),Agreement!$G$13,"")</f>
        <v/>
      </c>
      <c r="Q81" t="str">
        <f>IF(AND(B81&lt;&gt;"",Agreement!$C$21&lt;&gt;""),Agreement!$C$21,"")</f>
        <v/>
      </c>
      <c r="R81" t="str">
        <f>IF(AND(B81&lt;&gt;"",Agreement!$C$14&lt;&gt;""),Agreement!$C$14,"")</f>
        <v/>
      </c>
      <c r="S81" t="str">
        <f>IF(AND(B81&lt;&gt;"",Agreement!$C$26&lt;&gt;""),Agreement!$C$26,"")</f>
        <v/>
      </c>
    </row>
    <row r="82" spans="1:19">
      <c r="A82" t="str">
        <f>IF(B82="","",'2026 BG Media Plan'!$B$2)</f>
        <v/>
      </c>
      <c r="B82" t="str">
        <f>IF(AND('2026 BG Media Plan'!G152="y",'2026 BG Media Plan'!H152&lt;&gt;""),'2026 BG Media Plan'!H152,"")</f>
        <v/>
      </c>
      <c r="C82" t="str">
        <f>IF(AND('2026 BG Media Plan'!G152="y",'2026 BG Media Plan'!M152&lt;&gt;""),'2026 BG Media Plan'!M152,"")</f>
        <v/>
      </c>
      <c r="D82" s="3" t="str">
        <f>IF(AND('2026 BG Media Plan'!G152="y",'2026 BG Media Plan'!K152&lt;&gt;""),'2026 BG Media Plan'!K152,"")</f>
        <v/>
      </c>
      <c r="E82" s="3" t="str">
        <f>IF(AND('2026 BG Media Plan'!G152="y",'2026 BG Media Plan'!L152&lt;&gt;""),'2026 BG Media Plan'!L152,"")</f>
        <v/>
      </c>
      <c r="F82" t="str">
        <f>IF(AND(B82&lt;&gt;"",Agreement!$D$17&lt;&gt;""),Agreement!$D$17,"")</f>
        <v/>
      </c>
      <c r="G82" t="str">
        <f>IF(AND(B82&lt;&gt;"",Agreement!$D$19&lt;&gt;""),Agreement!$D$19,"")</f>
        <v/>
      </c>
      <c r="H82" t="str">
        <f>IF(AND(B82&lt;&gt;"",Agreement!$C$24&lt;&gt;""),Agreement!$C$24,"")</f>
        <v/>
      </c>
      <c r="I82" t="str">
        <f>IF(AND('2026 BG Media Plan'!G152="y",'2026 BG Media Plan'!I152&lt;&gt;""),'2026 BG Media Plan'!I152,"")</f>
        <v/>
      </c>
      <c r="K82" t="str">
        <f>IF(AND('2026 BG Media Plan'!G152="y",'2026 BG Media Plan'!J152&lt;&gt;""),'2026 BG Media Plan'!J152,IF(AND('2026 BG Media Plan'!G152="y",'2026 BG Media Plan'!J152="",Agreement!C15&lt;&gt;""),Agreement!C15,""))</f>
        <v/>
      </c>
      <c r="M82" t="str">
        <f>IF(AND(B82&lt;&gt;"",Agreement!$C$12&lt;&gt;""),Agreement!$C$12,"")</f>
        <v/>
      </c>
      <c r="N82" t="str">
        <f>IF(AND(B82&lt;&gt;"",Agreement!$F$12&lt;&gt;""),Agreement!$F$12,"")</f>
        <v/>
      </c>
      <c r="O82" t="str">
        <f>IF(AND(B82&lt;&gt;"",Agreement!$C$13&lt;&gt;""),Agreement!$C$13,"")</f>
        <v/>
      </c>
      <c r="P82" t="str">
        <f>IF(AND(B82&lt;&gt;"",Agreement!$G$13&lt;&gt;""),Agreement!$G$13,"")</f>
        <v/>
      </c>
      <c r="Q82" t="str">
        <f>IF(AND(B82&lt;&gt;"",Agreement!$C$21&lt;&gt;""),Agreement!$C$21,"")</f>
        <v/>
      </c>
      <c r="R82" t="str">
        <f>IF(AND(B82&lt;&gt;"",Agreement!$C$14&lt;&gt;""),Agreement!$C$14,"")</f>
        <v/>
      </c>
      <c r="S82" t="str">
        <f>IF(AND(B82&lt;&gt;"",Agreement!$C$26&lt;&gt;""),Agreement!$C$26,"")</f>
        <v/>
      </c>
    </row>
    <row r="83" spans="1:19">
      <c r="A83" t="str">
        <f>IF(B83="","",'2026 BG Media Plan'!$B$2)</f>
        <v/>
      </c>
      <c r="B83" t="str">
        <f>IF(AND('2026 BG Media Plan'!G153="y",'2026 BG Media Plan'!H153&lt;&gt;""),'2026 BG Media Plan'!H153,"")</f>
        <v/>
      </c>
      <c r="C83" t="str">
        <f>IF(AND('2026 BG Media Plan'!G153="y",'2026 BG Media Plan'!M153&lt;&gt;""),'2026 BG Media Plan'!M153,"")</f>
        <v/>
      </c>
      <c r="D83" s="3" t="str">
        <f>IF(AND('2026 BG Media Plan'!G153="y",'2026 BG Media Plan'!K153&lt;&gt;""),'2026 BG Media Plan'!K153,"")</f>
        <v/>
      </c>
      <c r="E83" s="3" t="str">
        <f>IF(AND('2026 BG Media Plan'!G153="y",'2026 BG Media Plan'!L153&lt;&gt;""),'2026 BG Media Plan'!L153,"")</f>
        <v/>
      </c>
      <c r="F83" t="str">
        <f>IF(AND(B83&lt;&gt;"",Agreement!$D$17&lt;&gt;""),Agreement!$D$17,"")</f>
        <v/>
      </c>
      <c r="G83" t="str">
        <f>IF(AND(B83&lt;&gt;"",Agreement!$D$19&lt;&gt;""),Agreement!$D$19,"")</f>
        <v/>
      </c>
      <c r="H83" t="str">
        <f>IF(AND(B83&lt;&gt;"",Agreement!$C$24&lt;&gt;""),Agreement!$C$24,"")</f>
        <v/>
      </c>
      <c r="I83" t="str">
        <f>IF(AND('2026 BG Media Plan'!G153="y",'2026 BG Media Plan'!I153&lt;&gt;""),'2026 BG Media Plan'!I153,"")</f>
        <v/>
      </c>
      <c r="K83" t="str">
        <f>IF(AND('2026 BG Media Plan'!G153="y",'2026 BG Media Plan'!J153&lt;&gt;""),'2026 BG Media Plan'!J153,IF(AND('2026 BG Media Plan'!G153="y",'2026 BG Media Plan'!J153="",Agreement!C15&lt;&gt;""),Agreement!C15,""))</f>
        <v/>
      </c>
      <c r="M83" t="str">
        <f>IF(AND(B83&lt;&gt;"",Agreement!$C$12&lt;&gt;""),Agreement!$C$12,"")</f>
        <v/>
      </c>
      <c r="N83" t="str">
        <f>IF(AND(B83&lt;&gt;"",Agreement!$F$12&lt;&gt;""),Agreement!$F$12,"")</f>
        <v/>
      </c>
      <c r="O83" t="str">
        <f>IF(AND(B83&lt;&gt;"",Agreement!$C$13&lt;&gt;""),Agreement!$C$13,"")</f>
        <v/>
      </c>
      <c r="P83" t="str">
        <f>IF(AND(B83&lt;&gt;"",Agreement!$G$13&lt;&gt;""),Agreement!$G$13,"")</f>
        <v/>
      </c>
      <c r="Q83" t="str">
        <f>IF(AND(B83&lt;&gt;"",Agreement!$C$21&lt;&gt;""),Agreement!$C$21,"")</f>
        <v/>
      </c>
      <c r="R83" t="str">
        <f>IF(AND(B83&lt;&gt;"",Agreement!$C$14&lt;&gt;""),Agreement!$C$14,"")</f>
        <v/>
      </c>
      <c r="S83" t="str">
        <f>IF(AND(B83&lt;&gt;"",Agreement!$C$26&lt;&gt;""),Agreement!$C$26,"")</f>
        <v/>
      </c>
    </row>
    <row r="84" spans="1:19">
      <c r="A84" t="str">
        <f>IF(B84="","",'2026 BG Media Plan'!$B$2)</f>
        <v/>
      </c>
      <c r="B84" t="str">
        <f>IF(AND('2026 BG Media Plan'!G154="y",'2026 BG Media Plan'!H154&lt;&gt;""),'2026 BG Media Plan'!H154,"")</f>
        <v/>
      </c>
      <c r="C84" t="str">
        <f>IF(AND('2026 BG Media Plan'!G154="y",'2026 BG Media Plan'!M154&lt;&gt;""),'2026 BG Media Plan'!M154,"")</f>
        <v/>
      </c>
      <c r="D84" s="3" t="str">
        <f>IF(AND('2026 BG Media Plan'!G154="y",'2026 BG Media Plan'!K154&lt;&gt;""),'2026 BG Media Plan'!K154,"")</f>
        <v/>
      </c>
      <c r="E84" s="3" t="str">
        <f>IF(AND('2026 BG Media Plan'!G154="y",'2026 BG Media Plan'!L154&lt;&gt;""),'2026 BG Media Plan'!L154,"")</f>
        <v/>
      </c>
      <c r="F84" t="str">
        <f>IF(AND(B84&lt;&gt;"",Agreement!$D$17&lt;&gt;""),Agreement!$D$17,"")</f>
        <v/>
      </c>
      <c r="G84" t="str">
        <f>IF(AND(B84&lt;&gt;"",Agreement!$D$19&lt;&gt;""),Agreement!$D$19,"")</f>
        <v/>
      </c>
      <c r="H84" t="str">
        <f>IF(AND(B84&lt;&gt;"",Agreement!$C$24&lt;&gt;""),Agreement!$C$24,"")</f>
        <v/>
      </c>
      <c r="I84" t="str">
        <f>IF(AND('2026 BG Media Plan'!G154="y",'2026 BG Media Plan'!I154&lt;&gt;""),'2026 BG Media Plan'!I154,"")</f>
        <v/>
      </c>
      <c r="K84" t="str">
        <f>IF(AND('2026 BG Media Plan'!G154="y",'2026 BG Media Plan'!J154&lt;&gt;""),'2026 BG Media Plan'!J154,IF(AND('2026 BG Media Plan'!G154="y",'2026 BG Media Plan'!J154="",Agreement!C15&lt;&gt;""),Agreement!C15,""))</f>
        <v/>
      </c>
      <c r="M84" t="str">
        <f>IF(AND(B84&lt;&gt;"",Agreement!$C$12&lt;&gt;""),Agreement!$C$12,"")</f>
        <v/>
      </c>
      <c r="N84" t="str">
        <f>IF(AND(B84&lt;&gt;"",Agreement!$F$12&lt;&gt;""),Agreement!$F$12,"")</f>
        <v/>
      </c>
      <c r="O84" t="str">
        <f>IF(AND(B84&lt;&gt;"",Agreement!$C$13&lt;&gt;""),Agreement!$C$13,"")</f>
        <v/>
      </c>
      <c r="P84" t="str">
        <f>IF(AND(B84&lt;&gt;"",Agreement!$G$13&lt;&gt;""),Agreement!$G$13,"")</f>
        <v/>
      </c>
      <c r="Q84" t="str">
        <f>IF(AND(B84&lt;&gt;"",Agreement!$C$21&lt;&gt;""),Agreement!$C$21,"")</f>
        <v/>
      </c>
      <c r="R84" t="str">
        <f>IF(AND(B84&lt;&gt;"",Agreement!$C$14&lt;&gt;""),Agreement!$C$14,"")</f>
        <v/>
      </c>
      <c r="S84" t="str">
        <f>IF(AND(B84&lt;&gt;"",Agreement!$C$26&lt;&gt;""),Agreement!$C$26,"")</f>
        <v/>
      </c>
    </row>
    <row r="85" spans="1:19">
      <c r="A85" t="str">
        <f>IF(B85="","",'2026 BG Media Plan'!$B$2)</f>
        <v/>
      </c>
      <c r="B85" t="str">
        <f>IF(AND('2026 BG Media Plan'!G155="y",'2026 BG Media Plan'!H155&lt;&gt;""),'2026 BG Media Plan'!H155,"")</f>
        <v/>
      </c>
      <c r="C85" t="str">
        <f>IF(AND('2026 BG Media Plan'!G155="y",'2026 BG Media Plan'!M155&lt;&gt;""),'2026 BG Media Plan'!M155,"")</f>
        <v/>
      </c>
      <c r="D85" s="3" t="str">
        <f>IF(AND('2026 BG Media Plan'!G155="y",'2026 BG Media Plan'!K155&lt;&gt;""),'2026 BG Media Plan'!K155,"")</f>
        <v/>
      </c>
      <c r="E85" s="3" t="str">
        <f>IF(AND('2026 BG Media Plan'!G155="y",'2026 BG Media Plan'!L155&lt;&gt;""),'2026 BG Media Plan'!L155,"")</f>
        <v/>
      </c>
      <c r="F85" t="str">
        <f>IF(AND(B85&lt;&gt;"",Agreement!$D$17&lt;&gt;""),Agreement!$D$17,"")</f>
        <v/>
      </c>
      <c r="G85" t="str">
        <f>IF(AND(B85&lt;&gt;"",Agreement!$D$19&lt;&gt;""),Agreement!$D$19,"")</f>
        <v/>
      </c>
      <c r="H85" t="str">
        <f>IF(AND(B85&lt;&gt;"",Agreement!$C$24&lt;&gt;""),Agreement!$C$24,"")</f>
        <v/>
      </c>
      <c r="I85" t="str">
        <f>IF(AND('2026 BG Media Plan'!G155="y",'2026 BG Media Plan'!I155&lt;&gt;""),'2026 BG Media Plan'!I155,"")</f>
        <v/>
      </c>
      <c r="K85" t="str">
        <f>IF(AND('2026 BG Media Plan'!G155="y",'2026 BG Media Plan'!J155&lt;&gt;""),'2026 BG Media Plan'!J155,IF(AND('2026 BG Media Plan'!G155="y",'2026 BG Media Plan'!J155="",Agreement!C15&lt;&gt;""),Agreement!C15,""))</f>
        <v/>
      </c>
      <c r="M85" t="str">
        <f>IF(AND(B85&lt;&gt;"",Agreement!$C$12&lt;&gt;""),Agreement!$C$12,"")</f>
        <v/>
      </c>
      <c r="N85" t="str">
        <f>IF(AND(B85&lt;&gt;"",Agreement!$F$12&lt;&gt;""),Agreement!$F$12,"")</f>
        <v/>
      </c>
      <c r="O85" t="str">
        <f>IF(AND(B85&lt;&gt;"",Agreement!$C$13&lt;&gt;""),Agreement!$C$13,"")</f>
        <v/>
      </c>
      <c r="P85" t="str">
        <f>IF(AND(B85&lt;&gt;"",Agreement!$G$13&lt;&gt;""),Agreement!$G$13,"")</f>
        <v/>
      </c>
      <c r="Q85" t="str">
        <f>IF(AND(B85&lt;&gt;"",Agreement!$C$21&lt;&gt;""),Agreement!$C$21,"")</f>
        <v/>
      </c>
      <c r="R85" t="str">
        <f>IF(AND(B85&lt;&gt;"",Agreement!$C$14&lt;&gt;""),Agreement!$C$14,"")</f>
        <v/>
      </c>
      <c r="S85" t="str">
        <f>IF(AND(B85&lt;&gt;"",Agreement!$C$26&lt;&gt;""),Agreement!$C$26,"")</f>
        <v/>
      </c>
    </row>
    <row r="86" spans="1:19">
      <c r="A86" t="str">
        <f>IF(B86="","",'2026 BG Media Plan'!$B$2)</f>
        <v/>
      </c>
      <c r="B86" t="str">
        <f>IF(AND('2026 BG Media Plan'!G156="y",'2026 BG Media Plan'!H156&lt;&gt;""),'2026 BG Media Plan'!H156,"")</f>
        <v/>
      </c>
      <c r="C86" t="str">
        <f>IF(AND('2026 BG Media Plan'!G156="y",'2026 BG Media Plan'!M156&lt;&gt;""),'2026 BG Media Plan'!M156,"")</f>
        <v/>
      </c>
      <c r="D86" s="3" t="str">
        <f>IF(AND('2026 BG Media Plan'!G156="y",'2026 BG Media Plan'!K156&lt;&gt;""),'2026 BG Media Plan'!K156,"")</f>
        <v/>
      </c>
      <c r="E86" s="3" t="str">
        <f>IF(AND('2026 BG Media Plan'!G156="y",'2026 BG Media Plan'!L156&lt;&gt;""),'2026 BG Media Plan'!L156,"")</f>
        <v/>
      </c>
      <c r="F86" t="str">
        <f>IF(AND(B86&lt;&gt;"",Agreement!$D$17&lt;&gt;""),Agreement!$D$17,"")</f>
        <v/>
      </c>
      <c r="G86" t="str">
        <f>IF(AND(B86&lt;&gt;"",Agreement!$D$19&lt;&gt;""),Agreement!$D$19,"")</f>
        <v/>
      </c>
      <c r="H86" t="str">
        <f>IF(AND(B86&lt;&gt;"",Agreement!$C$24&lt;&gt;""),Agreement!$C$24,"")</f>
        <v/>
      </c>
      <c r="I86" t="str">
        <f>IF(AND('2026 BG Media Plan'!G156="y",'2026 BG Media Plan'!I156&lt;&gt;""),'2026 BG Media Plan'!I156,"")</f>
        <v/>
      </c>
      <c r="K86" t="str">
        <f>IF(AND('2026 BG Media Plan'!G156="y",'2026 BG Media Plan'!J156&lt;&gt;""),'2026 BG Media Plan'!J156,IF(AND('2026 BG Media Plan'!G156="y",'2026 BG Media Plan'!J156="",Agreement!C15&lt;&gt;""),Agreement!C15,""))</f>
        <v/>
      </c>
      <c r="M86" t="str">
        <f>IF(AND(B86&lt;&gt;"",Agreement!$C$12&lt;&gt;""),Agreement!$C$12,"")</f>
        <v/>
      </c>
      <c r="N86" t="str">
        <f>IF(AND(B86&lt;&gt;"",Agreement!$F$12&lt;&gt;""),Agreement!$F$12,"")</f>
        <v/>
      </c>
      <c r="O86" t="str">
        <f>IF(AND(B86&lt;&gt;"",Agreement!$C$13&lt;&gt;""),Agreement!$C$13,"")</f>
        <v/>
      </c>
      <c r="P86" t="str">
        <f>IF(AND(B86&lt;&gt;"",Agreement!$G$13&lt;&gt;""),Agreement!$G$13,"")</f>
        <v/>
      </c>
      <c r="Q86" t="str">
        <f>IF(AND(B86&lt;&gt;"",Agreement!$C$21&lt;&gt;""),Agreement!$C$21,"")</f>
        <v/>
      </c>
      <c r="R86" t="str">
        <f>IF(AND(B86&lt;&gt;"",Agreement!$C$14&lt;&gt;""),Agreement!$C$14,"")</f>
        <v/>
      </c>
      <c r="S86" t="str">
        <f>IF(AND(B86&lt;&gt;"",Agreement!$C$26&lt;&gt;""),Agreement!$C$26,"")</f>
        <v/>
      </c>
    </row>
    <row r="87" spans="1:19">
      <c r="A87" t="str">
        <f>IF(B87="","",'2026 BG Media Plan'!$B$2)</f>
        <v/>
      </c>
      <c r="B87" t="str">
        <f>IF(AND('2026 BG Media Plan'!G157="y",'2026 BG Media Plan'!H157&lt;&gt;""),'2026 BG Media Plan'!H157,"")</f>
        <v/>
      </c>
      <c r="C87" t="str">
        <f>IF(AND('2026 BG Media Plan'!G157="y",'2026 BG Media Plan'!M157&lt;&gt;""),'2026 BG Media Plan'!M157,"")</f>
        <v/>
      </c>
      <c r="D87" s="3" t="str">
        <f>IF(AND('2026 BG Media Plan'!G157="y",'2026 BG Media Plan'!K157&lt;&gt;""),'2026 BG Media Plan'!K157,"")</f>
        <v/>
      </c>
      <c r="E87" s="3" t="str">
        <f>IF(AND('2026 BG Media Plan'!G157="y",'2026 BG Media Plan'!L157&lt;&gt;""),'2026 BG Media Plan'!L157,"")</f>
        <v/>
      </c>
      <c r="F87" t="str">
        <f>IF(AND(B87&lt;&gt;"",Agreement!$D$17&lt;&gt;""),Agreement!$D$17,"")</f>
        <v/>
      </c>
      <c r="G87" t="str">
        <f>IF(AND(B87&lt;&gt;"",Agreement!$D$19&lt;&gt;""),Agreement!$D$19,"")</f>
        <v/>
      </c>
      <c r="H87" t="str">
        <f>IF(AND(B87&lt;&gt;"",Agreement!$C$24&lt;&gt;""),Agreement!$C$24,"")</f>
        <v/>
      </c>
      <c r="I87" t="str">
        <f>IF(AND('2026 BG Media Plan'!G157="y",'2026 BG Media Plan'!I157&lt;&gt;""),'2026 BG Media Plan'!I157,"")</f>
        <v/>
      </c>
      <c r="K87" t="str">
        <f>IF(AND('2026 BG Media Plan'!G157="y",'2026 BG Media Plan'!J157&lt;&gt;""),'2026 BG Media Plan'!J157,IF(AND('2026 BG Media Plan'!G157="y",'2026 BG Media Plan'!J157="",Agreement!C15&lt;&gt;""),Agreement!C15,""))</f>
        <v/>
      </c>
      <c r="M87" t="str">
        <f>IF(AND(B87&lt;&gt;"",Agreement!$C$12&lt;&gt;""),Agreement!$C$12,"")</f>
        <v/>
      </c>
      <c r="N87" t="str">
        <f>IF(AND(B87&lt;&gt;"",Agreement!$F$12&lt;&gt;""),Agreement!$F$12,"")</f>
        <v/>
      </c>
      <c r="O87" t="str">
        <f>IF(AND(B87&lt;&gt;"",Agreement!$C$13&lt;&gt;""),Agreement!$C$13,"")</f>
        <v/>
      </c>
      <c r="P87" t="str">
        <f>IF(AND(B87&lt;&gt;"",Agreement!$G$13&lt;&gt;""),Agreement!$G$13,"")</f>
        <v/>
      </c>
      <c r="Q87" t="str">
        <f>IF(AND(B87&lt;&gt;"",Agreement!$C$21&lt;&gt;""),Agreement!$C$21,"")</f>
        <v/>
      </c>
      <c r="R87" t="str">
        <f>IF(AND(B87&lt;&gt;"",Agreement!$C$14&lt;&gt;""),Agreement!$C$14,"")</f>
        <v/>
      </c>
      <c r="S87" t="str">
        <f>IF(AND(B87&lt;&gt;"",Agreement!$C$26&lt;&gt;""),Agreement!$C$26,"")</f>
        <v/>
      </c>
    </row>
    <row r="88" spans="1:19">
      <c r="A88" t="str">
        <f>IF(B88="","",'2026 BG Media Plan'!$B$2)</f>
        <v/>
      </c>
      <c r="B88" t="str">
        <f>IF(AND('2026 BG Media Plan'!G158="y",'2026 BG Media Plan'!H158&lt;&gt;""),'2026 BG Media Plan'!H158,"")</f>
        <v/>
      </c>
      <c r="C88" t="str">
        <f>IF(AND('2026 BG Media Plan'!G158="y",'2026 BG Media Plan'!M158&lt;&gt;""),'2026 BG Media Plan'!M158,"")</f>
        <v/>
      </c>
      <c r="D88" s="3" t="str">
        <f>IF(AND('2026 BG Media Plan'!G158="y",'2026 BG Media Plan'!K158&lt;&gt;""),'2026 BG Media Plan'!K158,"")</f>
        <v/>
      </c>
      <c r="E88" s="3" t="str">
        <f>IF(AND('2026 BG Media Plan'!G158="y",'2026 BG Media Plan'!L158&lt;&gt;""),'2026 BG Media Plan'!L158,"")</f>
        <v/>
      </c>
      <c r="F88" t="str">
        <f>IF(AND(B88&lt;&gt;"",Agreement!$D$17&lt;&gt;""),Agreement!$D$17,"")</f>
        <v/>
      </c>
      <c r="G88" t="str">
        <f>IF(AND(B88&lt;&gt;"",Agreement!$D$19&lt;&gt;""),Agreement!$D$19,"")</f>
        <v/>
      </c>
      <c r="H88" t="str">
        <f>IF(AND(B88&lt;&gt;"",Agreement!$C$24&lt;&gt;""),Agreement!$C$24,"")</f>
        <v/>
      </c>
      <c r="I88" t="str">
        <f>IF(AND('2026 BG Media Plan'!G158="y",'2026 BG Media Plan'!I158&lt;&gt;""),'2026 BG Media Plan'!I158,"")</f>
        <v/>
      </c>
      <c r="K88" t="str">
        <f>IF(AND('2026 BG Media Plan'!G158="y",'2026 BG Media Plan'!J158&lt;&gt;""),'2026 BG Media Plan'!J158,IF(AND('2026 BG Media Plan'!G158="y",'2026 BG Media Plan'!J158="",Agreement!C15&lt;&gt;""),Agreement!C15,""))</f>
        <v/>
      </c>
      <c r="M88" t="str">
        <f>IF(AND(B88&lt;&gt;"",Agreement!$C$12&lt;&gt;""),Agreement!$C$12,"")</f>
        <v/>
      </c>
      <c r="N88" t="str">
        <f>IF(AND(B88&lt;&gt;"",Agreement!$F$12&lt;&gt;""),Agreement!$F$12,"")</f>
        <v/>
      </c>
      <c r="O88" t="str">
        <f>IF(AND(B88&lt;&gt;"",Agreement!$C$13&lt;&gt;""),Agreement!$C$13,"")</f>
        <v/>
      </c>
      <c r="P88" t="str">
        <f>IF(AND(B88&lt;&gt;"",Agreement!$G$13&lt;&gt;""),Agreement!$G$13,"")</f>
        <v/>
      </c>
      <c r="Q88" t="str">
        <f>IF(AND(B88&lt;&gt;"",Agreement!$C$21&lt;&gt;""),Agreement!$C$21,"")</f>
        <v/>
      </c>
      <c r="R88" t="str">
        <f>IF(AND(B88&lt;&gt;"",Agreement!$C$14&lt;&gt;""),Agreement!$C$14,"")</f>
        <v/>
      </c>
      <c r="S88" t="str">
        <f>IF(AND(B88&lt;&gt;"",Agreement!$C$26&lt;&gt;""),Agreement!$C$26,"")</f>
        <v/>
      </c>
    </row>
    <row r="89" spans="1:19">
      <c r="A89" t="str">
        <f>IF(B89="","",'2026 BG Media Plan'!$B$2)</f>
        <v/>
      </c>
      <c r="B89" t="str">
        <f>IF(AND('2026 BG Media Plan'!G159="y",'2026 BG Media Plan'!H159&lt;&gt;""),'2026 BG Media Plan'!H159,"")</f>
        <v/>
      </c>
      <c r="C89" t="str">
        <f>IF(AND('2026 BG Media Plan'!G159="y",'2026 BG Media Plan'!M159&lt;&gt;""),'2026 BG Media Plan'!M159,"")</f>
        <v/>
      </c>
      <c r="D89" s="3" t="str">
        <f>IF(AND('2026 BG Media Plan'!G159="y",'2026 BG Media Plan'!K159&lt;&gt;""),'2026 BG Media Plan'!K159,"")</f>
        <v/>
      </c>
      <c r="E89" s="3" t="str">
        <f>IF(AND('2026 BG Media Plan'!G159="y",'2026 BG Media Plan'!L159&lt;&gt;""),'2026 BG Media Plan'!L159,"")</f>
        <v/>
      </c>
      <c r="F89" t="str">
        <f>IF(AND(B89&lt;&gt;"",Agreement!$D$17&lt;&gt;""),Agreement!$D$17,"")</f>
        <v/>
      </c>
      <c r="G89" t="str">
        <f>IF(AND(B89&lt;&gt;"",Agreement!$D$19&lt;&gt;""),Agreement!$D$19,"")</f>
        <v/>
      </c>
      <c r="H89" t="str">
        <f>IF(AND(B89&lt;&gt;"",Agreement!$C$24&lt;&gt;""),Agreement!$C$24,"")</f>
        <v/>
      </c>
      <c r="I89" t="str">
        <f>IF(AND('2026 BG Media Plan'!G159="y",'2026 BG Media Plan'!I159&lt;&gt;""),'2026 BG Media Plan'!I159,"")</f>
        <v/>
      </c>
      <c r="K89" t="str">
        <f>IF(AND('2026 BG Media Plan'!G159="y",'2026 BG Media Plan'!J159&lt;&gt;""),'2026 BG Media Plan'!J159,IF(AND('2026 BG Media Plan'!G159="y",'2026 BG Media Plan'!J159="",Agreement!C15&lt;&gt;""),Agreement!C15,""))</f>
        <v/>
      </c>
      <c r="M89" t="str">
        <f>IF(AND(B89&lt;&gt;"",Agreement!$C$12&lt;&gt;""),Agreement!$C$12,"")</f>
        <v/>
      </c>
      <c r="N89" t="str">
        <f>IF(AND(B89&lt;&gt;"",Agreement!$F$12&lt;&gt;""),Agreement!$F$12,"")</f>
        <v/>
      </c>
      <c r="O89" t="str">
        <f>IF(AND(B89&lt;&gt;"",Agreement!$C$13&lt;&gt;""),Agreement!$C$13,"")</f>
        <v/>
      </c>
      <c r="P89" t="str">
        <f>IF(AND(B89&lt;&gt;"",Agreement!$G$13&lt;&gt;""),Agreement!$G$13,"")</f>
        <v/>
      </c>
      <c r="Q89" t="str">
        <f>IF(AND(B89&lt;&gt;"",Agreement!$C$21&lt;&gt;""),Agreement!$C$21,"")</f>
        <v/>
      </c>
      <c r="R89" t="str">
        <f>IF(AND(B89&lt;&gt;"",Agreement!$C$14&lt;&gt;""),Agreement!$C$14,"")</f>
        <v/>
      </c>
      <c r="S89" t="str">
        <f>IF(AND(B89&lt;&gt;"",Agreement!$C$26&lt;&gt;""),Agreement!$C$26,"")</f>
        <v/>
      </c>
    </row>
    <row r="90" spans="1:19">
      <c r="A90" t="str">
        <f>IF(B90="","",'2026 BG Media Plan'!$B$2)</f>
        <v/>
      </c>
      <c r="B90" t="str">
        <f>IF(AND('2026 BG Media Plan'!G160="y",'2026 BG Media Plan'!H160&lt;&gt;""),'2026 BG Media Plan'!H160,"")</f>
        <v/>
      </c>
      <c r="C90" t="str">
        <f>IF(AND('2026 BG Media Plan'!G160="y",'2026 BG Media Plan'!M160&lt;&gt;""),'2026 BG Media Plan'!M160,"")</f>
        <v/>
      </c>
      <c r="D90" s="3" t="str">
        <f>IF(AND('2026 BG Media Plan'!G160="y",'2026 BG Media Plan'!K160&lt;&gt;""),'2026 BG Media Plan'!K160,"")</f>
        <v/>
      </c>
      <c r="E90" s="3" t="str">
        <f>IF(AND('2026 BG Media Plan'!G160="y",'2026 BG Media Plan'!L160&lt;&gt;""),'2026 BG Media Plan'!L160,"")</f>
        <v/>
      </c>
      <c r="F90" t="str">
        <f>IF(AND(B90&lt;&gt;"",Agreement!$D$17&lt;&gt;""),Agreement!$D$17,"")</f>
        <v/>
      </c>
      <c r="G90" t="str">
        <f>IF(AND(B90&lt;&gt;"",Agreement!$D$19&lt;&gt;""),Agreement!$D$19,"")</f>
        <v/>
      </c>
      <c r="H90" t="str">
        <f>IF(AND(B90&lt;&gt;"",Agreement!$C$24&lt;&gt;""),Agreement!$C$24,"")</f>
        <v/>
      </c>
      <c r="I90" t="str">
        <f>IF(AND('2026 BG Media Plan'!G160="y",'2026 BG Media Plan'!I160&lt;&gt;""),'2026 BG Media Plan'!I160,"")</f>
        <v/>
      </c>
      <c r="K90" t="str">
        <f>IF(AND('2026 BG Media Plan'!G160="y",'2026 BG Media Plan'!J160&lt;&gt;""),'2026 BG Media Plan'!J160,IF(AND('2026 BG Media Plan'!G160="y",'2026 BG Media Plan'!J160="",Agreement!C15&lt;&gt;""),Agreement!C15,""))</f>
        <v/>
      </c>
      <c r="M90" t="str">
        <f>IF(AND(B90&lt;&gt;"",Agreement!$C$12&lt;&gt;""),Agreement!$C$12,"")</f>
        <v/>
      </c>
      <c r="N90" t="str">
        <f>IF(AND(B90&lt;&gt;"",Agreement!$F$12&lt;&gt;""),Agreement!$F$12,"")</f>
        <v/>
      </c>
      <c r="O90" t="str">
        <f>IF(AND(B90&lt;&gt;"",Agreement!$C$13&lt;&gt;""),Agreement!$C$13,"")</f>
        <v/>
      </c>
      <c r="P90" t="str">
        <f>IF(AND(B90&lt;&gt;"",Agreement!$G$13&lt;&gt;""),Agreement!$G$13,"")</f>
        <v/>
      </c>
      <c r="Q90" t="str">
        <f>IF(AND(B90&lt;&gt;"",Agreement!$C$21&lt;&gt;""),Agreement!$C$21,"")</f>
        <v/>
      </c>
      <c r="R90" t="str">
        <f>IF(AND(B90&lt;&gt;"",Agreement!$C$14&lt;&gt;""),Agreement!$C$14,"")</f>
        <v/>
      </c>
      <c r="S90" t="str">
        <f>IF(AND(B90&lt;&gt;"",Agreement!$C$26&lt;&gt;""),Agreement!$C$26,"")</f>
        <v/>
      </c>
    </row>
    <row r="91" spans="1:19">
      <c r="A91" t="str">
        <f>IF(B91="","",'2026 BG Media Plan'!$B$2)</f>
        <v/>
      </c>
      <c r="B91" t="str">
        <f>IF(AND('2026 BG Media Plan'!G161="y",'2026 BG Media Plan'!H161&lt;&gt;""),'2026 BG Media Plan'!H161,"")</f>
        <v/>
      </c>
      <c r="C91" t="str">
        <f>IF(AND('2026 BG Media Plan'!G161="y",'2026 BG Media Plan'!M161&lt;&gt;""),'2026 BG Media Plan'!M161,"")</f>
        <v/>
      </c>
      <c r="D91" s="3" t="str">
        <f>IF(AND('2026 BG Media Plan'!G161="y",'2026 BG Media Plan'!K161&lt;&gt;""),'2026 BG Media Plan'!K161,"")</f>
        <v/>
      </c>
      <c r="E91" s="3" t="str">
        <f>IF(AND('2026 BG Media Plan'!G161="y",'2026 BG Media Plan'!L161&lt;&gt;""),'2026 BG Media Plan'!L161,"")</f>
        <v/>
      </c>
      <c r="F91" t="str">
        <f>IF(AND(B91&lt;&gt;"",Agreement!$D$17&lt;&gt;""),Agreement!$D$17,"")</f>
        <v/>
      </c>
      <c r="G91" t="str">
        <f>IF(AND(B91&lt;&gt;"",Agreement!$D$19&lt;&gt;""),Agreement!$D$19,"")</f>
        <v/>
      </c>
      <c r="H91" t="str">
        <f>IF(AND(B91&lt;&gt;"",Agreement!$C$24&lt;&gt;""),Agreement!$C$24,"")</f>
        <v/>
      </c>
      <c r="I91" t="str">
        <f>IF(AND('2026 BG Media Plan'!G161="y",'2026 BG Media Plan'!I161&lt;&gt;""),'2026 BG Media Plan'!I161,"")</f>
        <v/>
      </c>
      <c r="K91" t="str">
        <f>IF(AND('2026 BG Media Plan'!G161="y",'2026 BG Media Plan'!J161&lt;&gt;""),'2026 BG Media Plan'!J161,IF(AND('2026 BG Media Plan'!G161="y",'2026 BG Media Plan'!J161="",Agreement!C15&lt;&gt;""),Agreement!C15,""))</f>
        <v/>
      </c>
      <c r="M91" t="str">
        <f>IF(AND(B91&lt;&gt;"",Agreement!$C$12&lt;&gt;""),Agreement!$C$12,"")</f>
        <v/>
      </c>
      <c r="N91" t="str">
        <f>IF(AND(B91&lt;&gt;"",Agreement!$F$12&lt;&gt;""),Agreement!$F$12,"")</f>
        <v/>
      </c>
      <c r="O91" t="str">
        <f>IF(AND(B91&lt;&gt;"",Agreement!$C$13&lt;&gt;""),Agreement!$C$13,"")</f>
        <v/>
      </c>
      <c r="P91" t="str">
        <f>IF(AND(B91&lt;&gt;"",Agreement!$G$13&lt;&gt;""),Agreement!$G$13,"")</f>
        <v/>
      </c>
      <c r="Q91" t="str">
        <f>IF(AND(B91&lt;&gt;"",Agreement!$C$21&lt;&gt;""),Agreement!$C$21,"")</f>
        <v/>
      </c>
      <c r="R91" t="str">
        <f>IF(AND(B91&lt;&gt;"",Agreement!$C$14&lt;&gt;""),Agreement!$C$14,"")</f>
        <v/>
      </c>
      <c r="S91" t="str">
        <f>IF(AND(B91&lt;&gt;"",Agreement!$C$26&lt;&gt;""),Agreement!$C$26,"")</f>
        <v/>
      </c>
    </row>
    <row r="92" spans="1:19">
      <c r="A92" t="str">
        <f>IF(B92="","",'2026 BG Media Plan'!$B$2)</f>
        <v/>
      </c>
      <c r="B92" t="str">
        <f>IF(AND('2026 BG Media Plan'!G162="y",'2026 BG Media Plan'!H162&lt;&gt;""),'2026 BG Media Plan'!H162,"")</f>
        <v/>
      </c>
      <c r="C92" t="str">
        <f>IF(AND('2026 BG Media Plan'!G162="y",'2026 BG Media Plan'!M162&lt;&gt;""),'2026 BG Media Plan'!M162,"")</f>
        <v/>
      </c>
      <c r="D92" s="3" t="str">
        <f>IF(AND('2026 BG Media Plan'!G162="y",'2026 BG Media Plan'!K162&lt;&gt;""),'2026 BG Media Plan'!K162,"")</f>
        <v/>
      </c>
      <c r="E92" s="3" t="str">
        <f>IF(AND('2026 BG Media Plan'!G162="y",'2026 BG Media Plan'!L162&lt;&gt;""),'2026 BG Media Plan'!L162,"")</f>
        <v/>
      </c>
      <c r="F92" t="str">
        <f>IF(AND(B92&lt;&gt;"",Agreement!$D$17&lt;&gt;""),Agreement!$D$17,"")</f>
        <v/>
      </c>
      <c r="G92" t="str">
        <f>IF(AND(B92&lt;&gt;"",Agreement!$D$19&lt;&gt;""),Agreement!$D$19,"")</f>
        <v/>
      </c>
      <c r="H92" t="str">
        <f>IF(AND(B92&lt;&gt;"",Agreement!$C$24&lt;&gt;""),Agreement!$C$24,"")</f>
        <v/>
      </c>
      <c r="I92" t="str">
        <f>IF(AND('2026 BG Media Plan'!G162="y",'2026 BG Media Plan'!I162&lt;&gt;""),'2026 BG Media Plan'!I162,"")</f>
        <v/>
      </c>
      <c r="K92" t="str">
        <f>IF(AND('2026 BG Media Plan'!G162="y",'2026 BG Media Plan'!J162&lt;&gt;""),'2026 BG Media Plan'!J162,IF(AND('2026 BG Media Plan'!G162="y",'2026 BG Media Plan'!J162="",Agreement!C15&lt;&gt;""),Agreement!C15,""))</f>
        <v/>
      </c>
      <c r="M92" t="str">
        <f>IF(AND(B92&lt;&gt;"",Agreement!$C$12&lt;&gt;""),Agreement!$C$12,"")</f>
        <v/>
      </c>
      <c r="N92" t="str">
        <f>IF(AND(B92&lt;&gt;"",Agreement!$F$12&lt;&gt;""),Agreement!$F$12,"")</f>
        <v/>
      </c>
      <c r="O92" t="str">
        <f>IF(AND(B92&lt;&gt;"",Agreement!$C$13&lt;&gt;""),Agreement!$C$13,"")</f>
        <v/>
      </c>
      <c r="P92" t="str">
        <f>IF(AND(B92&lt;&gt;"",Agreement!$G$13&lt;&gt;""),Agreement!$G$13,"")</f>
        <v/>
      </c>
      <c r="Q92" t="str">
        <f>IF(AND(B92&lt;&gt;"",Agreement!$C$21&lt;&gt;""),Agreement!$C$21,"")</f>
        <v/>
      </c>
      <c r="R92" t="str">
        <f>IF(AND(B92&lt;&gt;"",Agreement!$C$14&lt;&gt;""),Agreement!$C$14,"")</f>
        <v/>
      </c>
      <c r="S92" t="str">
        <f>IF(AND(B92&lt;&gt;"",Agreement!$C$26&lt;&gt;""),Agreement!$C$26,"")</f>
        <v/>
      </c>
    </row>
    <row r="93" spans="1:19">
      <c r="A93" t="str">
        <f>IF(B93="","",'2026 BG Media Plan'!$B$2)</f>
        <v/>
      </c>
      <c r="B93" t="str">
        <f>IF(AND('2026 BG Media Plan'!G163="y",'2026 BG Media Plan'!H163&lt;&gt;""),'2026 BG Media Plan'!H163,"")</f>
        <v/>
      </c>
      <c r="C93" t="str">
        <f>IF(AND('2026 BG Media Plan'!G163="y",'2026 BG Media Plan'!M163&lt;&gt;""),'2026 BG Media Plan'!M163,"")</f>
        <v/>
      </c>
      <c r="D93" s="3" t="str">
        <f>IF(AND('2026 BG Media Plan'!G163="y",'2026 BG Media Plan'!K163&lt;&gt;""),'2026 BG Media Plan'!K163,"")</f>
        <v/>
      </c>
      <c r="E93" s="3" t="str">
        <f>IF(AND('2026 BG Media Plan'!G163="y",'2026 BG Media Plan'!L163&lt;&gt;""),'2026 BG Media Plan'!L163,"")</f>
        <v/>
      </c>
      <c r="F93" t="str">
        <f>IF(AND(B93&lt;&gt;"",Agreement!$D$17&lt;&gt;""),Agreement!$D$17,"")</f>
        <v/>
      </c>
      <c r="G93" t="str">
        <f>IF(AND(B93&lt;&gt;"",Agreement!$D$19&lt;&gt;""),Agreement!$D$19,"")</f>
        <v/>
      </c>
      <c r="H93" t="str">
        <f>IF(AND(B93&lt;&gt;"",Agreement!$C$24&lt;&gt;""),Agreement!$C$24,"")</f>
        <v/>
      </c>
      <c r="I93" t="str">
        <f>IF(AND('2026 BG Media Plan'!G163="y",'2026 BG Media Plan'!I163&lt;&gt;""),'2026 BG Media Plan'!I163,"")</f>
        <v/>
      </c>
      <c r="K93" t="str">
        <f>IF(AND('2026 BG Media Plan'!G163="y",'2026 BG Media Plan'!J163&lt;&gt;""),'2026 BG Media Plan'!J163,IF(AND('2026 BG Media Plan'!G163="y",'2026 BG Media Plan'!J163="",Agreement!C15&lt;&gt;""),Agreement!C15,""))</f>
        <v/>
      </c>
      <c r="M93" t="str">
        <f>IF(AND(B93&lt;&gt;"",Agreement!$C$12&lt;&gt;""),Agreement!$C$12,"")</f>
        <v/>
      </c>
      <c r="N93" t="str">
        <f>IF(AND(B93&lt;&gt;"",Agreement!$F$12&lt;&gt;""),Agreement!$F$12,"")</f>
        <v/>
      </c>
      <c r="O93" t="str">
        <f>IF(AND(B93&lt;&gt;"",Agreement!$C$13&lt;&gt;""),Agreement!$C$13,"")</f>
        <v/>
      </c>
      <c r="P93" t="str">
        <f>IF(AND(B93&lt;&gt;"",Agreement!$G$13&lt;&gt;""),Agreement!$G$13,"")</f>
        <v/>
      </c>
      <c r="Q93" t="str">
        <f>IF(AND(B93&lt;&gt;"",Agreement!$C$21&lt;&gt;""),Agreement!$C$21,"")</f>
        <v/>
      </c>
      <c r="R93" t="str">
        <f>IF(AND(B93&lt;&gt;"",Agreement!$C$14&lt;&gt;""),Agreement!$C$14,"")</f>
        <v/>
      </c>
      <c r="S93" t="str">
        <f>IF(AND(B93&lt;&gt;"",Agreement!$C$26&lt;&gt;""),Agreement!$C$26,"")</f>
        <v/>
      </c>
    </row>
    <row r="94" spans="1:19">
      <c r="A94" t="str">
        <f>IF(B94="","",'2026 BG Media Plan'!$B$2)</f>
        <v/>
      </c>
      <c r="B94" t="str">
        <f>IF(AND('2026 BG Media Plan'!G164="y",'2026 BG Media Plan'!H164&lt;&gt;""),'2026 BG Media Plan'!H164,"")</f>
        <v/>
      </c>
      <c r="C94" t="str">
        <f>IF(AND('2026 BG Media Plan'!G164="y",'2026 BG Media Plan'!M164&lt;&gt;""),'2026 BG Media Plan'!M164,"")</f>
        <v/>
      </c>
      <c r="D94" s="3" t="str">
        <f>IF(AND('2026 BG Media Plan'!G164="y",'2026 BG Media Plan'!K164&lt;&gt;""),'2026 BG Media Plan'!K164,"")</f>
        <v/>
      </c>
      <c r="E94" s="3" t="str">
        <f>IF(AND('2026 BG Media Plan'!G164="y",'2026 BG Media Plan'!L164&lt;&gt;""),'2026 BG Media Plan'!L164,"")</f>
        <v/>
      </c>
      <c r="F94" t="str">
        <f>IF(AND(B94&lt;&gt;"",Agreement!$D$17&lt;&gt;""),Agreement!$D$17,"")</f>
        <v/>
      </c>
      <c r="G94" t="str">
        <f>IF(AND(B94&lt;&gt;"",Agreement!$D$19&lt;&gt;""),Agreement!$D$19,"")</f>
        <v/>
      </c>
      <c r="H94" t="str">
        <f>IF(AND(B94&lt;&gt;"",Agreement!$C$24&lt;&gt;""),Agreement!$C$24,"")</f>
        <v/>
      </c>
      <c r="I94" t="str">
        <f>IF(AND('2026 BG Media Plan'!G164="y",'2026 BG Media Plan'!I164&lt;&gt;""),'2026 BG Media Plan'!I164,"")</f>
        <v/>
      </c>
      <c r="K94" t="str">
        <f>IF(AND('2026 BG Media Plan'!G164="y",'2026 BG Media Plan'!J164&lt;&gt;""),'2026 BG Media Plan'!J164,IF(AND('2026 BG Media Plan'!G164="y",'2026 BG Media Plan'!J164="",Agreement!C15&lt;&gt;""),Agreement!C15,""))</f>
        <v/>
      </c>
      <c r="M94" t="str">
        <f>IF(AND(B94&lt;&gt;"",Agreement!$C$12&lt;&gt;""),Agreement!$C$12,"")</f>
        <v/>
      </c>
      <c r="N94" t="str">
        <f>IF(AND(B94&lt;&gt;"",Agreement!$F$12&lt;&gt;""),Agreement!$F$12,"")</f>
        <v/>
      </c>
      <c r="O94" t="str">
        <f>IF(AND(B94&lt;&gt;"",Agreement!$C$13&lt;&gt;""),Agreement!$C$13,"")</f>
        <v/>
      </c>
      <c r="P94" t="str">
        <f>IF(AND(B94&lt;&gt;"",Agreement!$G$13&lt;&gt;""),Agreement!$G$13,"")</f>
        <v/>
      </c>
      <c r="Q94" t="str">
        <f>IF(AND(B94&lt;&gt;"",Agreement!$C$21&lt;&gt;""),Agreement!$C$21,"")</f>
        <v/>
      </c>
      <c r="R94" t="str">
        <f>IF(AND(B94&lt;&gt;"",Agreement!$C$14&lt;&gt;""),Agreement!$C$14,"")</f>
        <v/>
      </c>
      <c r="S94" t="str">
        <f>IF(AND(B94&lt;&gt;"",Agreement!$C$26&lt;&gt;""),Agreement!$C$26,"")</f>
        <v/>
      </c>
    </row>
    <row r="95" spans="1:19">
      <c r="A95" t="str">
        <f>IF(B95="","",'2026 BG Media Plan'!$B$2)</f>
        <v/>
      </c>
      <c r="B95" t="str">
        <f>IF(AND('2026 BG Media Plan'!G165="y",'2026 BG Media Plan'!H165&lt;&gt;""),'2026 BG Media Plan'!H165,"")</f>
        <v/>
      </c>
      <c r="C95" t="str">
        <f>IF(AND('2026 BG Media Plan'!G165="y",'2026 BG Media Plan'!M165&lt;&gt;""),'2026 BG Media Plan'!M165,"")</f>
        <v/>
      </c>
      <c r="D95" s="3" t="str">
        <f>IF(AND('2026 BG Media Plan'!G165="y",'2026 BG Media Plan'!K165&lt;&gt;""),'2026 BG Media Plan'!K165,"")</f>
        <v/>
      </c>
      <c r="E95" s="3" t="str">
        <f>IF(AND('2026 BG Media Plan'!G165="y",'2026 BG Media Plan'!L165&lt;&gt;""),'2026 BG Media Plan'!L165,"")</f>
        <v/>
      </c>
      <c r="F95" t="str">
        <f>IF(AND(B95&lt;&gt;"",Agreement!$D$17&lt;&gt;""),Agreement!$D$17,"")</f>
        <v/>
      </c>
      <c r="G95" t="str">
        <f>IF(AND(B95&lt;&gt;"",Agreement!$D$19&lt;&gt;""),Agreement!$D$19,"")</f>
        <v/>
      </c>
      <c r="H95" t="str">
        <f>IF(AND(B95&lt;&gt;"",Agreement!$C$24&lt;&gt;""),Agreement!$C$24,"")</f>
        <v/>
      </c>
      <c r="I95" t="str">
        <f>IF(AND('2026 BG Media Plan'!G165="y",'2026 BG Media Plan'!I165&lt;&gt;""),'2026 BG Media Plan'!I165,"")</f>
        <v/>
      </c>
      <c r="K95" t="str">
        <f>IF(AND('2026 BG Media Plan'!G165="y",'2026 BG Media Plan'!J165&lt;&gt;""),'2026 BG Media Plan'!J165,IF(AND('2026 BG Media Plan'!G165="y",'2026 BG Media Plan'!J165="",Agreement!C15&lt;&gt;""),Agreement!C15,""))</f>
        <v/>
      </c>
      <c r="M95" t="str">
        <f>IF(AND(B95&lt;&gt;"",Agreement!$C$12&lt;&gt;""),Agreement!$C$12,"")</f>
        <v/>
      </c>
      <c r="N95" t="str">
        <f>IF(AND(B95&lt;&gt;"",Agreement!$F$12&lt;&gt;""),Agreement!$F$12,"")</f>
        <v/>
      </c>
      <c r="O95" t="str">
        <f>IF(AND(B95&lt;&gt;"",Agreement!$C$13&lt;&gt;""),Agreement!$C$13,"")</f>
        <v/>
      </c>
      <c r="P95" t="str">
        <f>IF(AND(B95&lt;&gt;"",Agreement!$G$13&lt;&gt;""),Agreement!$G$13,"")</f>
        <v/>
      </c>
      <c r="Q95" t="str">
        <f>IF(AND(B95&lt;&gt;"",Agreement!$C$21&lt;&gt;""),Agreement!$C$21,"")</f>
        <v/>
      </c>
      <c r="R95" t="str">
        <f>IF(AND(B95&lt;&gt;"",Agreement!$C$14&lt;&gt;""),Agreement!$C$14,"")</f>
        <v/>
      </c>
      <c r="S95" t="str">
        <f>IF(AND(B95&lt;&gt;"",Agreement!$C$26&lt;&gt;""),Agreement!$C$26,"")</f>
        <v/>
      </c>
    </row>
    <row r="96" spans="1:19">
      <c r="A96" t="str">
        <f>IF(B96="","",'2026 BG Media Plan'!$B$2)</f>
        <v/>
      </c>
      <c r="B96" t="str">
        <f>IF(AND('2026 BG Media Plan'!G166="y",'2026 BG Media Plan'!H166&lt;&gt;""),'2026 BG Media Plan'!H166,"")</f>
        <v/>
      </c>
      <c r="C96" t="str">
        <f>IF(AND('2026 BG Media Plan'!G166="y",'2026 BG Media Plan'!M166&lt;&gt;""),'2026 BG Media Plan'!M166,"")</f>
        <v/>
      </c>
      <c r="D96" s="3" t="str">
        <f>IF(AND('2026 BG Media Plan'!G166="y",'2026 BG Media Plan'!K166&lt;&gt;""),'2026 BG Media Plan'!K166,"")</f>
        <v/>
      </c>
      <c r="E96" s="3" t="str">
        <f>IF(AND('2026 BG Media Plan'!G166="y",'2026 BG Media Plan'!L166&lt;&gt;""),'2026 BG Media Plan'!L166,"")</f>
        <v/>
      </c>
      <c r="F96" t="str">
        <f>IF(AND(B96&lt;&gt;"",Agreement!$D$17&lt;&gt;""),Agreement!$D$17,"")</f>
        <v/>
      </c>
      <c r="G96" t="str">
        <f>IF(AND(B96&lt;&gt;"",Agreement!$D$19&lt;&gt;""),Agreement!$D$19,"")</f>
        <v/>
      </c>
      <c r="H96" t="str">
        <f>IF(AND(B96&lt;&gt;"",Agreement!$C$24&lt;&gt;""),Agreement!$C$24,"")</f>
        <v/>
      </c>
      <c r="I96" t="str">
        <f>IF(AND('2026 BG Media Plan'!G166="y",'2026 BG Media Plan'!I166&lt;&gt;""),'2026 BG Media Plan'!I166,"")</f>
        <v/>
      </c>
      <c r="K96" t="str">
        <f>IF(AND('2026 BG Media Plan'!G166="y",'2026 BG Media Plan'!J166&lt;&gt;""),'2026 BG Media Plan'!J166,IF(AND('2026 BG Media Plan'!G166="y",'2026 BG Media Plan'!J166="",Agreement!C15&lt;&gt;""),Agreement!C15,""))</f>
        <v/>
      </c>
      <c r="M96" t="str">
        <f>IF(AND(B96&lt;&gt;"",Agreement!$C$12&lt;&gt;""),Agreement!$C$12,"")</f>
        <v/>
      </c>
      <c r="N96" t="str">
        <f>IF(AND(B96&lt;&gt;"",Agreement!$F$12&lt;&gt;""),Agreement!$F$12,"")</f>
        <v/>
      </c>
      <c r="O96" t="str">
        <f>IF(AND(B96&lt;&gt;"",Agreement!$C$13&lt;&gt;""),Agreement!$C$13,"")</f>
        <v/>
      </c>
      <c r="P96" t="str">
        <f>IF(AND(B96&lt;&gt;"",Agreement!$G$13&lt;&gt;""),Agreement!$G$13,"")</f>
        <v/>
      </c>
      <c r="Q96" t="str">
        <f>IF(AND(B96&lt;&gt;"",Agreement!$C$21&lt;&gt;""),Agreement!$C$21,"")</f>
        <v/>
      </c>
      <c r="R96" t="str">
        <f>IF(AND(B96&lt;&gt;"",Agreement!$C$14&lt;&gt;""),Agreement!$C$14,"")</f>
        <v/>
      </c>
      <c r="S96" t="str">
        <f>IF(AND(B96&lt;&gt;"",Agreement!$C$26&lt;&gt;""),Agreement!$C$26,"")</f>
        <v/>
      </c>
    </row>
    <row r="97" spans="1:24">
      <c r="A97" t="str">
        <f>IF(B97="","",'2026 BG Media Plan'!$B$2)</f>
        <v/>
      </c>
      <c r="B97" t="str">
        <f>IF(AND('2026 BG Media Plan'!G167="y",'2026 BG Media Plan'!H167&lt;&gt;""),'2026 BG Media Plan'!H167,"")</f>
        <v/>
      </c>
      <c r="C97" t="str">
        <f>IF(AND('2026 BG Media Plan'!G167="y",'2026 BG Media Plan'!M167&lt;&gt;""),'2026 BG Media Plan'!M167,"")</f>
        <v/>
      </c>
      <c r="D97" s="3" t="str">
        <f>IF(AND('2026 BG Media Plan'!G167="y",'2026 BG Media Plan'!K167&lt;&gt;""),'2026 BG Media Plan'!K167,"")</f>
        <v/>
      </c>
      <c r="E97" s="3" t="str">
        <f>IF(AND('2026 BG Media Plan'!G167="y",'2026 BG Media Plan'!L167&lt;&gt;""),'2026 BG Media Plan'!L167,"")</f>
        <v/>
      </c>
      <c r="F97" t="str">
        <f>IF(AND(B97&lt;&gt;"",Agreement!$D$17&lt;&gt;""),Agreement!$D$17,"")</f>
        <v/>
      </c>
      <c r="G97" t="str">
        <f>IF(AND(B97&lt;&gt;"",Agreement!$D$19&lt;&gt;""),Agreement!$D$19,"")</f>
        <v/>
      </c>
      <c r="H97" t="str">
        <f>IF(AND(B97&lt;&gt;"",Agreement!$C$24&lt;&gt;""),Agreement!$C$24,"")</f>
        <v/>
      </c>
      <c r="I97" t="str">
        <f>IF(AND('2026 BG Media Plan'!G167="y",'2026 BG Media Plan'!I167&lt;&gt;""),'2026 BG Media Plan'!I167,"")</f>
        <v/>
      </c>
      <c r="K97" t="str">
        <f>IF(AND('2026 BG Media Plan'!G167="y",'2026 BG Media Plan'!J167&lt;&gt;""),'2026 BG Media Plan'!J167,IF(AND('2026 BG Media Plan'!G167="y",'2026 BG Media Plan'!J167="",Agreement!C15&lt;&gt;""),Agreement!C15,""))</f>
        <v/>
      </c>
      <c r="M97" t="str">
        <f>IF(AND(B97&lt;&gt;"",Agreement!$C$12&lt;&gt;""),Agreement!$C$12,"")</f>
        <v/>
      </c>
      <c r="N97" t="str">
        <f>IF(AND(B97&lt;&gt;"",Agreement!$F$12&lt;&gt;""),Agreement!$F$12,"")</f>
        <v/>
      </c>
      <c r="O97" t="str">
        <f>IF(AND(B97&lt;&gt;"",Agreement!$C$13&lt;&gt;""),Agreement!$C$13,"")</f>
        <v/>
      </c>
      <c r="P97" t="str">
        <f>IF(AND(B97&lt;&gt;"",Agreement!$G$13&lt;&gt;""),Agreement!$G$13,"")</f>
        <v/>
      </c>
      <c r="Q97" t="str">
        <f>IF(AND(B97&lt;&gt;"",Agreement!$C$21&lt;&gt;""),Agreement!$C$21,"")</f>
        <v/>
      </c>
      <c r="R97" t="str">
        <f>IF(AND(B97&lt;&gt;"",Agreement!$C$14&lt;&gt;""),Agreement!$C$14,"")</f>
        <v/>
      </c>
      <c r="S97" t="str">
        <f>IF(AND(B97&lt;&gt;"",Agreement!$C$26&lt;&gt;""),Agreement!$C$26,"")</f>
        <v/>
      </c>
    </row>
    <row r="98" spans="1:24">
      <c r="A98" t="str">
        <f>IF(B98="","",'2026 BG Media Plan'!$B$2)</f>
        <v/>
      </c>
      <c r="B98" t="str">
        <f>IF(AND('2026 BG Media Plan'!G168="y",'2026 BG Media Plan'!H168&lt;&gt;""),'2026 BG Media Plan'!H168,"")</f>
        <v/>
      </c>
      <c r="C98" t="str">
        <f>IF(AND('2026 BG Media Plan'!G168="y",'2026 BG Media Plan'!M168&lt;&gt;""),'2026 BG Media Plan'!M168,"")</f>
        <v/>
      </c>
      <c r="D98" s="3" t="str">
        <f>IF(AND('2026 BG Media Plan'!G168="y",'2026 BG Media Plan'!K168&lt;&gt;""),'2026 BG Media Plan'!K168,"")</f>
        <v/>
      </c>
      <c r="E98" s="3" t="str">
        <f>IF(AND('2026 BG Media Plan'!G168="y",'2026 BG Media Plan'!L168&lt;&gt;""),'2026 BG Media Plan'!L168,"")</f>
        <v/>
      </c>
      <c r="F98" t="str">
        <f>IF(AND(B98&lt;&gt;"",Agreement!$D$17&lt;&gt;""),Agreement!$D$17,"")</f>
        <v/>
      </c>
      <c r="G98" t="str">
        <f>IF(AND(B98&lt;&gt;"",Agreement!$D$19&lt;&gt;""),Agreement!$D$19,"")</f>
        <v/>
      </c>
      <c r="H98" t="str">
        <f>IF(AND(B98&lt;&gt;"",Agreement!$C$24&lt;&gt;""),Agreement!$C$24,"")</f>
        <v/>
      </c>
      <c r="I98" t="str">
        <f>IF(AND('2026 BG Media Plan'!G168="y",'2026 BG Media Plan'!I168&lt;&gt;""),'2026 BG Media Plan'!I168,"")</f>
        <v/>
      </c>
      <c r="K98" t="str">
        <f>IF(AND('2026 BG Media Plan'!G168="y",'2026 BG Media Plan'!J168&lt;&gt;""),'2026 BG Media Plan'!J168,IF(AND('2026 BG Media Plan'!G168="y",'2026 BG Media Plan'!J168="",Agreement!C15&lt;&gt;""),Agreement!C15,""))</f>
        <v/>
      </c>
      <c r="M98" t="str">
        <f>IF(AND(B98&lt;&gt;"",Agreement!$C$12&lt;&gt;""),Agreement!$C$12,"")</f>
        <v/>
      </c>
      <c r="N98" t="str">
        <f>IF(AND(B98&lt;&gt;"",Agreement!$F$12&lt;&gt;""),Agreement!$F$12,"")</f>
        <v/>
      </c>
      <c r="O98" t="str">
        <f>IF(AND(B98&lt;&gt;"",Agreement!$C$13&lt;&gt;""),Agreement!$C$13,"")</f>
        <v/>
      </c>
      <c r="P98" t="str">
        <f>IF(AND(B98&lt;&gt;"",Agreement!$G$13&lt;&gt;""),Agreement!$G$13,"")</f>
        <v/>
      </c>
      <c r="Q98" t="str">
        <f>IF(AND(B98&lt;&gt;"",Agreement!$C$21&lt;&gt;""),Agreement!$C$21,"")</f>
        <v/>
      </c>
      <c r="R98" t="str">
        <f>IF(AND(B98&lt;&gt;"",Agreement!$C$14&lt;&gt;""),Agreement!$C$14,"")</f>
        <v/>
      </c>
      <c r="S98" t="str">
        <f>IF(AND(B98&lt;&gt;"",Agreement!$C$26&lt;&gt;""),Agreement!$C$26,"")</f>
        <v/>
      </c>
    </row>
    <row r="99" spans="1:24">
      <c r="A99" t="str">
        <f>IF(B99="","",'2026 BG Media Plan'!$B$2)</f>
        <v/>
      </c>
      <c r="B99" t="str">
        <f>IF(AND('2026 BG Media Plan'!G169="y",'2026 BG Media Plan'!H169&lt;&gt;""),'2026 BG Media Plan'!H169,"")</f>
        <v/>
      </c>
      <c r="C99" t="str">
        <f>IF(AND('2026 BG Media Plan'!G169="y",'2026 BG Media Plan'!M169&lt;&gt;""),'2026 BG Media Plan'!M169,"")</f>
        <v/>
      </c>
      <c r="D99" s="3" t="str">
        <f>IF(AND('2026 BG Media Plan'!G169="y",'2026 BG Media Plan'!K169&lt;&gt;""),'2026 BG Media Plan'!K169,"")</f>
        <v/>
      </c>
      <c r="E99" s="3" t="str">
        <f>IF(AND('2026 BG Media Plan'!G169="y",'2026 BG Media Plan'!L169&lt;&gt;""),'2026 BG Media Plan'!L169,"")</f>
        <v/>
      </c>
      <c r="F99" t="str">
        <f>IF(AND(B99&lt;&gt;"",Agreement!$D$17&lt;&gt;""),Agreement!$D$17,"")</f>
        <v/>
      </c>
      <c r="G99" t="str">
        <f>IF(AND(B99&lt;&gt;"",Agreement!$D$19&lt;&gt;""),Agreement!$D$19,"")</f>
        <v/>
      </c>
      <c r="H99" t="str">
        <f>IF(AND(B99&lt;&gt;"",Agreement!$C$24&lt;&gt;""),Agreement!$C$24,"")</f>
        <v/>
      </c>
      <c r="I99" t="str">
        <f>IF(AND('2026 BG Media Plan'!G169="y",'2026 BG Media Plan'!I169&lt;&gt;""),'2026 BG Media Plan'!I169,"")</f>
        <v/>
      </c>
      <c r="K99" t="str">
        <f>IF(AND('2026 BG Media Plan'!G169="y",'2026 BG Media Plan'!J169&lt;&gt;""),'2026 BG Media Plan'!J169,IF(AND('2026 BG Media Plan'!G169="y",'2026 BG Media Plan'!J169="",Agreement!C15&lt;&gt;""),Agreement!C15,""))</f>
        <v/>
      </c>
      <c r="M99" t="str">
        <f>IF(AND(B99&lt;&gt;"",Agreement!$C$12&lt;&gt;""),Agreement!$C$12,"")</f>
        <v/>
      </c>
      <c r="N99" t="str">
        <f>IF(AND(B99&lt;&gt;"",Agreement!$F$12&lt;&gt;""),Agreement!$F$12,"")</f>
        <v/>
      </c>
      <c r="O99" t="str">
        <f>IF(AND(B99&lt;&gt;"",Agreement!$C$13&lt;&gt;""),Agreement!$C$13,"")</f>
        <v/>
      </c>
      <c r="P99" t="str">
        <f>IF(AND(B99&lt;&gt;"",Agreement!$G$13&lt;&gt;""),Agreement!$G$13,"")</f>
        <v/>
      </c>
      <c r="Q99" t="str">
        <f>IF(AND(B99&lt;&gt;"",Agreement!$C$21&lt;&gt;""),Agreement!$C$21,"")</f>
        <v/>
      </c>
      <c r="R99" t="str">
        <f>IF(AND(B99&lt;&gt;"",Agreement!$C$14&lt;&gt;""),Agreement!$C$14,"")</f>
        <v/>
      </c>
      <c r="S99" t="str">
        <f>IF(AND(B99&lt;&gt;"",Agreement!$C$26&lt;&gt;""),Agreement!$C$26,"")</f>
        <v/>
      </c>
    </row>
    <row r="100" spans="1:24">
      <c r="A100" t="str">
        <f>IF(B100="","",'2026 BG Media Plan'!$B$2)</f>
        <v/>
      </c>
      <c r="B100" t="str">
        <f>IF(AND('2026 BG Media Plan'!G170="y",'2026 BG Media Plan'!H170&lt;&gt;""),'2026 BG Media Plan'!H170,"")</f>
        <v/>
      </c>
      <c r="C100" t="str">
        <f>IF(AND('2026 BG Media Plan'!G170="y",'2026 BG Media Plan'!M170&lt;&gt;""),'2026 BG Media Plan'!M170,"")</f>
        <v/>
      </c>
      <c r="D100" s="3" t="str">
        <f>IF(AND('2026 BG Media Plan'!G170="y",'2026 BG Media Plan'!K170&lt;&gt;""),'2026 BG Media Plan'!K170,"")</f>
        <v/>
      </c>
      <c r="E100" s="3" t="str">
        <f>IF(AND('2026 BG Media Plan'!G170="y",'2026 BG Media Plan'!L170&lt;&gt;""),'2026 BG Media Plan'!L170,"")</f>
        <v/>
      </c>
      <c r="F100" t="str">
        <f>IF(AND(B100&lt;&gt;"",Agreement!$D$17&lt;&gt;""),Agreement!$D$17,"")</f>
        <v/>
      </c>
      <c r="G100" t="str">
        <f>IF(AND(B100&lt;&gt;"",Agreement!$D$19&lt;&gt;""),Agreement!$D$19,"")</f>
        <v/>
      </c>
      <c r="H100" t="str">
        <f>IF(AND(B100&lt;&gt;"",Agreement!$C$24&lt;&gt;""),Agreement!$C$24,"")</f>
        <v/>
      </c>
      <c r="I100" t="str">
        <f>IF(AND('2026 BG Media Plan'!G170="y",'2026 BG Media Plan'!I170&lt;&gt;""),'2026 BG Media Plan'!I170,"")</f>
        <v/>
      </c>
      <c r="K100" t="str">
        <f>IF(AND('2026 BG Media Plan'!G170="y",'2026 BG Media Plan'!J170&lt;&gt;""),'2026 BG Media Plan'!J170,IF(AND('2026 BG Media Plan'!G170="y",'2026 BG Media Plan'!J170="",Agreement!C15&lt;&gt;""),Agreement!C15,""))</f>
        <v/>
      </c>
      <c r="M100" t="str">
        <f>IF(AND(B100&lt;&gt;"",Agreement!$C$12&lt;&gt;""),Agreement!$C$12,"")</f>
        <v/>
      </c>
      <c r="N100" t="str">
        <f>IF(AND(B100&lt;&gt;"",Agreement!$F$12&lt;&gt;""),Agreement!$F$12,"")</f>
        <v/>
      </c>
      <c r="O100" t="str">
        <f>IF(AND(B100&lt;&gt;"",Agreement!$C$13&lt;&gt;""),Agreement!$C$13,"")</f>
        <v/>
      </c>
      <c r="P100" t="str">
        <f>IF(AND(B100&lt;&gt;"",Agreement!$G$13&lt;&gt;""),Agreement!$G$13,"")</f>
        <v/>
      </c>
      <c r="Q100" t="str">
        <f>IF(AND(B100&lt;&gt;"",Agreement!$C$21&lt;&gt;""),Agreement!$C$21,"")</f>
        <v/>
      </c>
      <c r="R100" t="str">
        <f>IF(AND(B100&lt;&gt;"",Agreement!$C$14&lt;&gt;""),Agreement!$C$14,"")</f>
        <v/>
      </c>
      <c r="S100" t="str">
        <f>IF(AND(B100&lt;&gt;"",Agreement!$C$26&lt;&gt;""),Agreement!$C$26,"")</f>
        <v/>
      </c>
    </row>
    <row r="101" spans="1:24">
      <c r="A101" t="str">
        <f>IF(B101="","",'2026 BG Media Plan'!$B$2)</f>
        <v/>
      </c>
      <c r="B101" t="str">
        <f>IF(AND('2026 BG Media Plan'!G171="y",'2026 BG Media Plan'!H171&lt;&gt;""),'2026 BG Media Plan'!H171,"")</f>
        <v/>
      </c>
      <c r="C101" t="str">
        <f>IF(AND('2026 BG Media Plan'!G171="y",'2026 BG Media Plan'!M171&lt;&gt;""),'2026 BG Media Plan'!M171,"")</f>
        <v/>
      </c>
      <c r="D101" s="3" t="str">
        <f>IF(AND('2026 BG Media Plan'!G171="y",'2026 BG Media Plan'!K171&lt;&gt;""),'2026 BG Media Plan'!K171,"")</f>
        <v/>
      </c>
      <c r="E101" s="3" t="str">
        <f>IF(AND('2026 BG Media Plan'!G171="y",'2026 BG Media Plan'!L171&lt;&gt;""),'2026 BG Media Plan'!L171,"")</f>
        <v/>
      </c>
      <c r="F101" t="str">
        <f>IF(AND(B101&lt;&gt;"",Agreement!$D$17&lt;&gt;""),Agreement!$D$17,"")</f>
        <v/>
      </c>
      <c r="G101" t="str">
        <f>IF(AND(B101&lt;&gt;"",Agreement!$D$19&lt;&gt;""),Agreement!$D$19,"")</f>
        <v/>
      </c>
      <c r="H101" t="str">
        <f>IF(AND(B101&lt;&gt;"",Agreement!$C$24&lt;&gt;""),Agreement!$C$24,"")</f>
        <v/>
      </c>
      <c r="I101" t="str">
        <f>IF(AND('2026 BG Media Plan'!G171="y",'2026 BG Media Plan'!I171&lt;&gt;""),'2026 BG Media Plan'!I171,"")</f>
        <v/>
      </c>
      <c r="K101" t="str">
        <f>IF(AND('2026 BG Media Plan'!G171="y",'2026 BG Media Plan'!J171&lt;&gt;""),'2026 BG Media Plan'!J171,IF(AND('2026 BG Media Plan'!G171="y",'2026 BG Media Plan'!J171="",Agreement!C15&lt;&gt;""),Agreement!C15,""))</f>
        <v/>
      </c>
      <c r="M101" t="str">
        <f>IF(AND(B101&lt;&gt;"",Agreement!$C$12&lt;&gt;""),Agreement!$C$12,"")</f>
        <v/>
      </c>
      <c r="N101" t="str">
        <f>IF(AND(B101&lt;&gt;"",Agreement!$F$12&lt;&gt;""),Agreement!$F$12,"")</f>
        <v/>
      </c>
      <c r="O101" t="str">
        <f>IF(AND(B101&lt;&gt;"",Agreement!$C$13&lt;&gt;""),Agreement!$C$13,"")</f>
        <v/>
      </c>
      <c r="P101" t="str">
        <f>IF(AND(B101&lt;&gt;"",Agreement!$G$13&lt;&gt;""),Agreement!$G$13,"")</f>
        <v/>
      </c>
      <c r="Q101" t="str">
        <f>IF(AND(B101&lt;&gt;"",Agreement!$C$21&lt;&gt;""),Agreement!$C$21,"")</f>
        <v/>
      </c>
      <c r="R101" t="str">
        <f>IF(AND(B101&lt;&gt;"",Agreement!$C$14&lt;&gt;""),Agreement!$C$14,"")</f>
        <v/>
      </c>
      <c r="S101" t="str">
        <f>IF(AND(B101&lt;&gt;"",Agreement!$C$26&lt;&gt;""),Agreement!$C$26,"")</f>
        <v/>
      </c>
    </row>
    <row r="102" spans="1:24">
      <c r="A102" t="str">
        <f>IF(B102="","",'2026 BG Media Plan'!$B$2)</f>
        <v/>
      </c>
      <c r="B102" t="str">
        <f>IF(AND('2026 BG Media Plan'!G172="y",'2026 BG Media Plan'!H172&lt;&gt;""),'2026 BG Media Plan'!H172,"")</f>
        <v/>
      </c>
      <c r="C102" t="str">
        <f>IF(AND('2026 BG Media Plan'!G172="y",'2026 BG Media Plan'!M172&lt;&gt;""),'2026 BG Media Plan'!M172,"")</f>
        <v/>
      </c>
      <c r="D102" s="3" t="str">
        <f>IF(AND('2026 BG Media Plan'!G172="y",'2026 BG Media Plan'!K172&lt;&gt;""),'2026 BG Media Plan'!K172,"")</f>
        <v/>
      </c>
      <c r="E102" s="3" t="str">
        <f>IF(AND('2026 BG Media Plan'!G172="y",'2026 BG Media Plan'!L172&lt;&gt;""),'2026 BG Media Plan'!L172,"")</f>
        <v/>
      </c>
      <c r="F102" t="str">
        <f>IF(AND(B102&lt;&gt;"",Agreement!$D$17&lt;&gt;""),Agreement!$D$17,"")</f>
        <v/>
      </c>
      <c r="G102" t="str">
        <f>IF(AND(B102&lt;&gt;"",Agreement!$D$19&lt;&gt;""),Agreement!$D$19,"")</f>
        <v/>
      </c>
      <c r="H102" t="str">
        <f>IF(AND(B102&lt;&gt;"",Agreement!$C$24&lt;&gt;""),Agreement!$C$24,"")</f>
        <v/>
      </c>
      <c r="I102" t="str">
        <f>IF(AND('2026 BG Media Plan'!G172="y",'2026 BG Media Plan'!I172&lt;&gt;""),'2026 BG Media Plan'!I172,"")</f>
        <v/>
      </c>
      <c r="K102" t="str">
        <f>IF(AND('2026 BG Media Plan'!G172="y",'2026 BG Media Plan'!J172&lt;&gt;""),'2026 BG Media Plan'!J172,IF(AND('2026 BG Media Plan'!G172="y",'2026 BG Media Plan'!J172="",Agreement!C15&lt;&gt;""),Agreement!C15,""))</f>
        <v/>
      </c>
      <c r="M102" t="str">
        <f>IF(AND(B102&lt;&gt;"",Agreement!$C$12&lt;&gt;""),Agreement!$C$12,"")</f>
        <v/>
      </c>
      <c r="N102" t="str">
        <f>IF(AND(B102&lt;&gt;"",Agreement!$F$12&lt;&gt;""),Agreement!$F$12,"")</f>
        <v/>
      </c>
      <c r="O102" t="str">
        <f>IF(AND(B102&lt;&gt;"",Agreement!$C$13&lt;&gt;""),Agreement!$C$13,"")</f>
        <v/>
      </c>
      <c r="P102" t="str">
        <f>IF(AND(B102&lt;&gt;"",Agreement!$G$13&lt;&gt;""),Agreement!$G$13,"")</f>
        <v/>
      </c>
      <c r="Q102" t="str">
        <f>IF(AND(B102&lt;&gt;"",Agreement!$C$21&lt;&gt;""),Agreement!$C$21,"")</f>
        <v/>
      </c>
      <c r="R102" t="str">
        <f>IF(AND(B102&lt;&gt;"",Agreement!$C$14&lt;&gt;""),Agreement!$C$14,"")</f>
        <v/>
      </c>
      <c r="S102" t="str">
        <f>IF(AND(B102&lt;&gt;"",Agreement!$C$26&lt;&gt;""),Agreement!$C$26,"")</f>
        <v/>
      </c>
    </row>
    <row r="103" spans="1:24">
      <c r="A103" t="str">
        <f>IF(B103="","",'2026 BG Media Plan'!$B$2)</f>
        <v/>
      </c>
      <c r="B103" t="str">
        <f>IF(AND('2026 BG Media Plan'!G173="y",'2026 BG Media Plan'!H173&lt;&gt;""),'2026 BG Media Plan'!H173,"")</f>
        <v/>
      </c>
      <c r="C103" t="str">
        <f>IF(AND('2026 BG Media Plan'!G173="y",'2026 BG Media Plan'!M173&lt;&gt;""),'2026 BG Media Plan'!M173,"")</f>
        <v/>
      </c>
      <c r="D103" s="3" t="str">
        <f>IF(AND('2026 BG Media Plan'!G173="y",'2026 BG Media Plan'!K173&lt;&gt;""),'2026 BG Media Plan'!K173,"")</f>
        <v/>
      </c>
      <c r="E103" s="3" t="str">
        <f>IF(AND('2026 BG Media Plan'!G173="y",'2026 BG Media Plan'!L173&lt;&gt;""),'2026 BG Media Plan'!L173,"")</f>
        <v/>
      </c>
      <c r="F103" t="str">
        <f>IF(AND(B103&lt;&gt;"",Agreement!$D$17&lt;&gt;""),Agreement!$D$17,"")</f>
        <v/>
      </c>
      <c r="G103" t="str">
        <f>IF(AND(B103&lt;&gt;"",Agreement!$D$19&lt;&gt;""),Agreement!$D$19,"")</f>
        <v/>
      </c>
      <c r="H103" t="str">
        <f>IF(AND(B103&lt;&gt;"",Agreement!$C$24&lt;&gt;""),Agreement!$C$24,"")</f>
        <v/>
      </c>
      <c r="I103" t="str">
        <f>IF(AND('2026 BG Media Plan'!G173="y",'2026 BG Media Plan'!I173&lt;&gt;""),'2026 BG Media Plan'!I173,"")</f>
        <v/>
      </c>
      <c r="K103" t="str">
        <f>IF(AND('2026 BG Media Plan'!G173="y",'2026 BG Media Plan'!J173&lt;&gt;""),'2026 BG Media Plan'!J173,IF(AND('2026 BG Media Plan'!G173="y",'2026 BG Media Plan'!J173="",Agreement!C15&lt;&gt;""),Agreement!C15,""))</f>
        <v/>
      </c>
      <c r="M103" t="str">
        <f>IF(AND(B103&lt;&gt;"",Agreement!$C$12&lt;&gt;""),Agreement!$C$12,"")</f>
        <v/>
      </c>
      <c r="N103" t="str">
        <f>IF(AND(B103&lt;&gt;"",Agreement!$F$12&lt;&gt;""),Agreement!$F$12,"")</f>
        <v/>
      </c>
      <c r="O103" t="str">
        <f>IF(AND(B103&lt;&gt;"",Agreement!$C$13&lt;&gt;""),Agreement!$C$13,"")</f>
        <v/>
      </c>
      <c r="P103" t="str">
        <f>IF(AND(B103&lt;&gt;"",Agreement!$G$13&lt;&gt;""),Agreement!$G$13,"")</f>
        <v/>
      </c>
      <c r="Q103" t="str">
        <f>IF(AND(B103&lt;&gt;"",Agreement!$C$21&lt;&gt;""),Agreement!$C$21,"")</f>
        <v/>
      </c>
      <c r="R103" t="str">
        <f>IF(AND(B103&lt;&gt;"",Agreement!$C$14&lt;&gt;""),Agreement!$C$14,"")</f>
        <v/>
      </c>
      <c r="S103" t="str">
        <f>IF(AND(B103&lt;&gt;"",Agreement!$C$26&lt;&gt;""),Agreement!$C$26,"")</f>
        <v/>
      </c>
    </row>
    <row r="104" spans="1:24" s="196" customFormat="1">
      <c r="A104" t="str">
        <f>IF(B104="","",'2026 BG Media Plan'!$B$2)</f>
        <v/>
      </c>
      <c r="B104" t="str">
        <f>IF(AND('2026 BG Media Plan'!G174="y",'2026 BG Media Plan'!H174&lt;&gt;""),'2026 BG Media Plan'!H174,"")</f>
        <v/>
      </c>
      <c r="C104" t="str">
        <f>IF(AND('2026 BG Media Plan'!G174="y",'2026 BG Media Plan'!M174&lt;&gt;""),'2026 BG Media Plan'!M174,"")</f>
        <v/>
      </c>
      <c r="D104" s="3" t="str">
        <f>IF(AND('2026 BG Media Plan'!G174="y",'2026 BG Media Plan'!K174&lt;&gt;""),'2026 BG Media Plan'!K174,"")</f>
        <v/>
      </c>
      <c r="E104" s="3" t="str">
        <f>IF(AND('2026 BG Media Plan'!G174="y",'2026 BG Media Plan'!L174&lt;&gt;""),'2026 BG Media Plan'!L174,"")</f>
        <v/>
      </c>
      <c r="F104" t="str">
        <f>IF(AND(B104&lt;&gt;"",Agreement!$D$17&lt;&gt;""),Agreement!$D$17,"")</f>
        <v/>
      </c>
      <c r="G104" t="str">
        <f>IF(AND(B104&lt;&gt;"",Agreement!$D$19&lt;&gt;""),Agreement!$D$19,"")</f>
        <v/>
      </c>
      <c r="H104" t="str">
        <f>IF(AND(B104&lt;&gt;"",Agreement!$C$24&lt;&gt;""),Agreement!$C$24,"")</f>
        <v/>
      </c>
      <c r="I104" t="str">
        <f>IF(AND('2026 BG Media Plan'!G174="y",'2026 BG Media Plan'!I174&lt;&gt;""),'2026 BG Media Plan'!I174,"")</f>
        <v/>
      </c>
      <c r="J104"/>
      <c r="K104" t="str">
        <f>IF(AND('2026 BG Media Plan'!G174="y",'2026 BG Media Plan'!J174&lt;&gt;""),'2026 BG Media Plan'!J174,IF(AND('2026 BG Media Plan'!G174="y",'2026 BG Media Plan'!J174="",Agreement!C15&lt;&gt;""),Agreement!C15,""))</f>
        <v/>
      </c>
      <c r="L104"/>
      <c r="M104" t="str">
        <f>IF(AND(B104&lt;&gt;"",Agreement!$C$12&lt;&gt;""),Agreement!$C$12,"")</f>
        <v/>
      </c>
      <c r="N104" t="str">
        <f>IF(AND(B104&lt;&gt;"",Agreement!$F$12&lt;&gt;""),Agreement!$F$12,"")</f>
        <v/>
      </c>
      <c r="O104" t="str">
        <f>IF(AND(B104&lt;&gt;"",Agreement!$C$13&lt;&gt;""),Agreement!$C$13,"")</f>
        <v/>
      </c>
      <c r="P104" t="str">
        <f>IF(AND(B104&lt;&gt;"",Agreement!$G$13&lt;&gt;""),Agreement!$G$13,"")</f>
        <v/>
      </c>
      <c r="Q104" t="str">
        <f>IF(AND(B104&lt;&gt;"",Agreement!$C$21&lt;&gt;""),Agreement!$C$21,"")</f>
        <v/>
      </c>
      <c r="R104" t="str">
        <f>IF(AND(B104&lt;&gt;"",Agreement!$C$14&lt;&gt;""),Agreement!$C$14,"")</f>
        <v/>
      </c>
      <c r="S104" t="str">
        <f>IF(AND(B104&lt;&gt;"",Agreement!$C$26&lt;&gt;""),Agreement!$C$26,"")</f>
        <v/>
      </c>
      <c r="T104"/>
      <c r="U104"/>
      <c r="V104"/>
      <c r="W104"/>
      <c r="X104"/>
    </row>
    <row r="105" spans="1:24">
      <c r="A105" s="1" t="str">
        <f>IF(B105="","",'2026 BG Media Plan'!$B$2)</f>
        <v/>
      </c>
      <c r="B105" s="1" t="str">
        <f>IF(AND('2026 BG Media Plan'!G179="y",'2026 BG Media Plan'!H179&lt;&gt;""),'2026 BG Media Plan'!H179,"")</f>
        <v/>
      </c>
      <c r="C105" s="1" t="str">
        <f>IF(AND('2026 BG Media Plan'!G179="y",'2026 BG Media Plan'!M179&lt;&gt;""),'2026 BG Media Plan'!M179,"")</f>
        <v/>
      </c>
      <c r="D105" s="194" t="str">
        <f>IF(AND('2026 BG Media Plan'!G179="y",'2026 BG Media Plan'!K179&lt;&gt;""),'2026 BG Media Plan'!K179,"")</f>
        <v/>
      </c>
      <c r="E105" s="194" t="str">
        <f>IF(AND('2026 BG Media Plan'!G179="y",'2026 BG Media Plan'!L179&lt;&gt;""),'2026 BG Media Plan'!L179,"")</f>
        <v/>
      </c>
      <c r="F105" s="1" t="str">
        <f>IF(AND(B105&lt;&gt;"",Agreement!$D$17&lt;&gt;""),Agreement!$D$17,"")</f>
        <v/>
      </c>
      <c r="G105" s="1" t="str">
        <f>IF(AND(B105&lt;&gt;"",Agreement!$D$19&lt;&gt;""),Agreement!$D$19,"")</f>
        <v/>
      </c>
      <c r="H105" s="1" t="str">
        <f>IF(AND(B105&lt;&gt;"",Agreement!$C$24&lt;&gt;""),Agreement!$C$24,"")</f>
        <v/>
      </c>
      <c r="I105" s="1" t="str">
        <f>IF(AND('2026 BG Media Plan'!G179="y",'2026 BG Media Plan'!I179&lt;&gt;""),'2026 BG Media Plan'!I179,"")</f>
        <v/>
      </c>
      <c r="J105" s="1"/>
      <c r="K105" s="1" t="str">
        <f>IF(AND('2026 BG Media Plan'!G179="y",'2026 BG Media Plan'!J179&lt;&gt;""),'2026 BG Media Plan'!J179,IF(AND('2026 BG Media Plan'!G179="y",'2026 BG Media Plan'!J179="",Agreement!C15&lt;&gt;""),Agreement!C15,""))</f>
        <v/>
      </c>
      <c r="L105" s="1"/>
      <c r="M105" s="1" t="str">
        <f>IF(AND(B105&lt;&gt;"",Agreement!$C$12&lt;&gt;""),Agreement!$C$12,"")</f>
        <v/>
      </c>
      <c r="N105" s="1" t="str">
        <f>IF(AND(B105&lt;&gt;"",Agreement!$F$12&lt;&gt;""),Agreement!$F$12,"")</f>
        <v/>
      </c>
      <c r="O105" s="1" t="str">
        <f>IF(AND(B105&lt;&gt;"",Agreement!$C$13&lt;&gt;""),Agreement!$C$13,"")</f>
        <v/>
      </c>
      <c r="P105" s="1" t="str">
        <f>IF(AND(B105&lt;&gt;"",Agreement!$G$13&lt;&gt;""),Agreement!$G$13,"")</f>
        <v/>
      </c>
      <c r="Q105" s="1" t="str">
        <f>IF(AND(B105&lt;&gt;"",Agreement!$C$21&lt;&gt;""),Agreement!$C$21,"")</f>
        <v/>
      </c>
      <c r="R105" s="1" t="str">
        <f>IF(AND(B105&lt;&gt;"",Agreement!$C$14&lt;&gt;""),Agreement!$C$14,"")</f>
        <v/>
      </c>
      <c r="S105" s="1" t="str">
        <f>IF(AND(B105&lt;&gt;"",Agreement!$C$26&lt;&gt;""),Agreement!$C$26,"")</f>
        <v/>
      </c>
      <c r="T105" s="1"/>
      <c r="U105" s="1"/>
      <c r="V105" s="1"/>
      <c r="W105" s="1"/>
      <c r="X105" s="1"/>
    </row>
    <row r="106" spans="1:24">
      <c r="A106" t="str">
        <f>IF(B106="","",'2026 BG Media Plan'!$B$2)</f>
        <v/>
      </c>
      <c r="B106" t="str">
        <f>IF(AND('2026 BG Media Plan'!G180="y",'2026 BG Media Plan'!H180&lt;&gt;""),'2026 BG Media Plan'!H180,"")</f>
        <v/>
      </c>
      <c r="C106" t="str">
        <f>IF(AND('2026 BG Media Plan'!G180="y",'2026 BG Media Plan'!M180&lt;&gt;""),'2026 BG Media Plan'!M180,"")</f>
        <v/>
      </c>
      <c r="D106" s="3" t="str">
        <f>IF(AND('2026 BG Media Plan'!G180="y",'2026 BG Media Plan'!K180&lt;&gt;""),'2026 BG Media Plan'!K180,"")</f>
        <v/>
      </c>
      <c r="E106" s="3" t="str">
        <f>IF(AND('2026 BG Media Plan'!G180="y",'2026 BG Media Plan'!L180&lt;&gt;""),'2026 BG Media Plan'!L180,"")</f>
        <v/>
      </c>
      <c r="F106" t="str">
        <f>IF(AND(B106&lt;&gt;"",Agreement!$D$17&lt;&gt;""),Agreement!$D$17,"")</f>
        <v/>
      </c>
      <c r="G106" t="str">
        <f>IF(AND(B106&lt;&gt;"",Agreement!$D$19&lt;&gt;""),Agreement!$D$19,"")</f>
        <v/>
      </c>
      <c r="H106" t="str">
        <f>IF(AND(B106&lt;&gt;"",Agreement!$C$24&lt;&gt;""),Agreement!$C$24,"")</f>
        <v/>
      </c>
      <c r="I106" t="str">
        <f>IF(AND('2026 BG Media Plan'!G180="y",'2026 BG Media Plan'!I180&lt;&gt;""),'2026 BG Media Plan'!I180,"")</f>
        <v/>
      </c>
      <c r="K106" t="str">
        <f>IF(AND('2026 BG Media Plan'!G180="y",'2026 BG Media Plan'!J180&lt;&gt;""),'2026 BG Media Plan'!J180,IF(AND('2026 BG Media Plan'!G180="y",'2026 BG Media Plan'!J180="",Agreement!C16&lt;&gt;""),Agreement!C16,""))</f>
        <v/>
      </c>
      <c r="M106" t="str">
        <f>IF(AND(B106&lt;&gt;"",Agreement!$C$12&lt;&gt;""),Agreement!$C$12,"")</f>
        <v/>
      </c>
      <c r="N106" t="str">
        <f>IF(AND(B106&lt;&gt;"",Agreement!$F$12&lt;&gt;""),Agreement!$F$12,"")</f>
        <v/>
      </c>
      <c r="O106" t="str">
        <f>IF(AND(B106&lt;&gt;"",Agreement!$C$13&lt;&gt;""),Agreement!$C$13,"")</f>
        <v/>
      </c>
      <c r="P106" t="str">
        <f>IF(AND(B106&lt;&gt;"",Agreement!$G$13&lt;&gt;""),Agreement!$G$13,"")</f>
        <v/>
      </c>
      <c r="Q106" t="str">
        <f>IF(AND(B106&lt;&gt;"",Agreement!$C$21&lt;&gt;""),Agreement!$C$21,"")</f>
        <v/>
      </c>
      <c r="R106" t="str">
        <f>IF(AND(B106&lt;&gt;"",Agreement!$C$14&lt;&gt;""),Agreement!$C$14,"")</f>
        <v/>
      </c>
      <c r="S106" t="str">
        <f>IF(AND(B106&lt;&gt;"",Agreement!$C$26&lt;&gt;""),Agreement!$C$26,"")</f>
        <v/>
      </c>
    </row>
    <row r="107" spans="1:24">
      <c r="A107" t="str">
        <f>IF(B107="","",'2026 BG Media Plan'!$B$2)</f>
        <v/>
      </c>
      <c r="B107" t="str">
        <f>IF(AND('2026 BG Media Plan'!G181="y",'2026 BG Media Plan'!H181&lt;&gt;""),'2026 BG Media Plan'!H181,"")</f>
        <v/>
      </c>
      <c r="C107" t="str">
        <f>IF(AND('2026 BG Media Plan'!G181="y",'2026 BG Media Plan'!M181&lt;&gt;""),'2026 BG Media Plan'!M181,"")</f>
        <v/>
      </c>
      <c r="D107" s="3" t="str">
        <f>IF(AND('2026 BG Media Plan'!G181="y",'2026 BG Media Plan'!K181&lt;&gt;""),'2026 BG Media Plan'!K181,"")</f>
        <v/>
      </c>
      <c r="E107" s="3" t="str">
        <f>IF(AND('2026 BG Media Plan'!G181="y",'2026 BG Media Plan'!L181&lt;&gt;""),'2026 BG Media Plan'!L181,"")</f>
        <v/>
      </c>
      <c r="F107" t="str">
        <f>IF(AND(B107&lt;&gt;"",Agreement!$D$17&lt;&gt;""),Agreement!$D$17,"")</f>
        <v/>
      </c>
      <c r="G107" t="str">
        <f>IF(AND(B107&lt;&gt;"",Agreement!$D$19&lt;&gt;""),Agreement!$D$19,"")</f>
        <v/>
      </c>
      <c r="H107" t="str">
        <f>IF(AND(B107&lt;&gt;"",Agreement!$C$24&lt;&gt;""),Agreement!$C$24,"")</f>
        <v/>
      </c>
      <c r="I107" t="str">
        <f>IF(AND('2026 BG Media Plan'!G181="y",'2026 BG Media Plan'!I181&lt;&gt;""),'2026 BG Media Plan'!I181,"")</f>
        <v/>
      </c>
      <c r="K107" t="str">
        <f>IF(AND('2026 BG Media Plan'!G181="y",'2026 BG Media Plan'!J181&lt;&gt;""),'2026 BG Media Plan'!J181,IF(AND('2026 BG Media Plan'!G181="y",'2026 BG Media Plan'!J181="",Agreement!C17&lt;&gt;""),Agreement!C17,""))</f>
        <v/>
      </c>
      <c r="M107" t="str">
        <f>IF(AND(B107&lt;&gt;"",Agreement!$C$12&lt;&gt;""),Agreement!$C$12,"")</f>
        <v/>
      </c>
      <c r="N107" t="str">
        <f>IF(AND(B107&lt;&gt;"",Agreement!$F$12&lt;&gt;""),Agreement!$F$12,"")</f>
        <v/>
      </c>
      <c r="O107" t="str">
        <f>IF(AND(B107&lt;&gt;"",Agreement!$C$13&lt;&gt;""),Agreement!$C$13,"")</f>
        <v/>
      </c>
      <c r="P107" t="str">
        <f>IF(AND(B107&lt;&gt;"",Agreement!$G$13&lt;&gt;""),Agreement!$G$13,"")</f>
        <v/>
      </c>
      <c r="Q107" t="str">
        <f>IF(AND(B107&lt;&gt;"",Agreement!$C$21&lt;&gt;""),Agreement!$C$21,"")</f>
        <v/>
      </c>
      <c r="R107" t="str">
        <f>IF(AND(B107&lt;&gt;"",Agreement!$C$14&lt;&gt;""),Agreement!$C$14,"")</f>
        <v/>
      </c>
      <c r="S107" t="str">
        <f>IF(AND(B107&lt;&gt;"",Agreement!$C$26&lt;&gt;""),Agreement!$C$26,"")</f>
        <v/>
      </c>
    </row>
    <row r="108" spans="1:24">
      <c r="A108" t="str">
        <f>IF(B108="","",'2026 BG Media Plan'!$B$2)</f>
        <v/>
      </c>
      <c r="B108" t="str">
        <f>IF(AND('2026 BG Media Plan'!G182="y",'2026 BG Media Plan'!H182&lt;&gt;""),'2026 BG Media Plan'!H182,"")</f>
        <v/>
      </c>
      <c r="C108" t="str">
        <f>IF(AND('2026 BG Media Plan'!G182="y",'2026 BG Media Plan'!M182&lt;&gt;""),'2026 BG Media Plan'!M182,"")</f>
        <v/>
      </c>
      <c r="D108" s="3" t="str">
        <f>IF(AND('2026 BG Media Plan'!G182="y",'2026 BG Media Plan'!K182&lt;&gt;""),'2026 BG Media Plan'!K182,"")</f>
        <v/>
      </c>
      <c r="E108" s="3" t="str">
        <f>IF(AND('2026 BG Media Plan'!G182="y",'2026 BG Media Plan'!L182&lt;&gt;""),'2026 BG Media Plan'!L182,"")</f>
        <v/>
      </c>
      <c r="F108" t="str">
        <f>IF(AND(B108&lt;&gt;"",Agreement!$D$17&lt;&gt;""),Agreement!$D$17,"")</f>
        <v/>
      </c>
      <c r="G108" t="str">
        <f>IF(AND(B108&lt;&gt;"",Agreement!$D$19&lt;&gt;""),Agreement!$D$19,"")</f>
        <v/>
      </c>
      <c r="H108" t="str">
        <f>IF(AND(B108&lt;&gt;"",Agreement!$C$24&lt;&gt;""),Agreement!$C$24,"")</f>
        <v/>
      </c>
      <c r="I108" t="str">
        <f>IF(AND('2026 BG Media Plan'!G182="y",'2026 BG Media Plan'!I182&lt;&gt;""),'2026 BG Media Plan'!I182,"")</f>
        <v/>
      </c>
      <c r="K108" t="str">
        <f>IF(AND('2026 BG Media Plan'!G182="y",'2026 BG Media Plan'!J182&lt;&gt;""),'2026 BG Media Plan'!J182,IF(AND('2026 BG Media Plan'!G182="y",'2026 BG Media Plan'!J182="",Agreement!C18&lt;&gt;""),Agreement!C18,""))</f>
        <v/>
      </c>
      <c r="M108" t="str">
        <f>IF(AND(B108&lt;&gt;"",Agreement!$C$12&lt;&gt;""),Agreement!$C$12,"")</f>
        <v/>
      </c>
      <c r="N108" t="str">
        <f>IF(AND(B108&lt;&gt;"",Agreement!$F$12&lt;&gt;""),Agreement!$F$12,"")</f>
        <v/>
      </c>
      <c r="O108" t="str">
        <f>IF(AND(B108&lt;&gt;"",Agreement!$C$13&lt;&gt;""),Agreement!$C$13,"")</f>
        <v/>
      </c>
      <c r="P108" t="str">
        <f>IF(AND(B108&lt;&gt;"",Agreement!$G$13&lt;&gt;""),Agreement!$G$13,"")</f>
        <v/>
      </c>
      <c r="Q108" t="str">
        <f>IF(AND(B108&lt;&gt;"",Agreement!$C$21&lt;&gt;""),Agreement!$C$21,"")</f>
        <v/>
      </c>
      <c r="R108" t="str">
        <f>IF(AND(B108&lt;&gt;"",Agreement!$C$14&lt;&gt;""),Agreement!$C$14,"")</f>
        <v/>
      </c>
      <c r="S108" t="str">
        <f>IF(AND(B108&lt;&gt;"",Agreement!$C$26&lt;&gt;""),Agreement!$C$26,"")</f>
        <v/>
      </c>
    </row>
    <row r="109" spans="1:24">
      <c r="A109" t="str">
        <f>IF(B109="","",'2026 BG Media Plan'!$B$2)</f>
        <v/>
      </c>
      <c r="B109" t="str">
        <f>IF(AND('2026 BG Media Plan'!G183="y",'2026 BG Media Plan'!H183&lt;&gt;""),'2026 BG Media Plan'!H183,"")</f>
        <v/>
      </c>
      <c r="C109" t="str">
        <f>IF(AND('2026 BG Media Plan'!G183="y",'2026 BG Media Plan'!M183&lt;&gt;""),'2026 BG Media Plan'!M183,"")</f>
        <v/>
      </c>
      <c r="D109" s="3" t="str">
        <f>IF(AND('2026 BG Media Plan'!G183="y",'2026 BG Media Plan'!K183&lt;&gt;""),'2026 BG Media Plan'!K183,"")</f>
        <v/>
      </c>
      <c r="E109" s="3" t="str">
        <f>IF(AND('2026 BG Media Plan'!G183="y",'2026 BG Media Plan'!L183&lt;&gt;""),'2026 BG Media Plan'!L183,"")</f>
        <v/>
      </c>
      <c r="F109" t="str">
        <f>IF(AND(B109&lt;&gt;"",Agreement!$D$17&lt;&gt;""),Agreement!$D$17,"")</f>
        <v/>
      </c>
      <c r="G109" t="str">
        <f>IF(AND(B109&lt;&gt;"",Agreement!$D$19&lt;&gt;""),Agreement!$D$19,"")</f>
        <v/>
      </c>
      <c r="H109" t="str">
        <f>IF(AND(B109&lt;&gt;"",Agreement!$C$24&lt;&gt;""),Agreement!$C$24,"")</f>
        <v/>
      </c>
      <c r="I109" t="str">
        <f>IF(AND('2026 BG Media Plan'!G183="y",'2026 BG Media Plan'!I183&lt;&gt;""),'2026 BG Media Plan'!I183,"")</f>
        <v/>
      </c>
      <c r="K109" t="str">
        <f>IF(AND('2026 BG Media Plan'!G183="y",'2026 BG Media Plan'!J183&lt;&gt;""),'2026 BG Media Plan'!J183,IF(AND('2026 BG Media Plan'!G183="y",'2026 BG Media Plan'!J183="",Agreement!C19&lt;&gt;""),Agreement!C19,""))</f>
        <v/>
      </c>
      <c r="M109" t="str">
        <f>IF(AND(B109&lt;&gt;"",Agreement!$C$12&lt;&gt;""),Agreement!$C$12,"")</f>
        <v/>
      </c>
      <c r="N109" t="str">
        <f>IF(AND(B109&lt;&gt;"",Agreement!$F$12&lt;&gt;""),Agreement!$F$12,"")</f>
        <v/>
      </c>
      <c r="O109" t="str">
        <f>IF(AND(B109&lt;&gt;"",Agreement!$C$13&lt;&gt;""),Agreement!$C$13,"")</f>
        <v/>
      </c>
      <c r="P109" t="str">
        <f>IF(AND(B109&lt;&gt;"",Agreement!$G$13&lt;&gt;""),Agreement!$G$13,"")</f>
        <v/>
      </c>
      <c r="Q109" t="str">
        <f>IF(AND(B109&lt;&gt;"",Agreement!$C$21&lt;&gt;""),Agreement!$C$21,"")</f>
        <v/>
      </c>
      <c r="R109" t="str">
        <f>IF(AND(B109&lt;&gt;"",Agreement!$C$14&lt;&gt;""),Agreement!$C$14,"")</f>
        <v/>
      </c>
      <c r="S109" t="str">
        <f>IF(AND(B109&lt;&gt;"",Agreement!$C$26&lt;&gt;""),Agreement!$C$26,"")</f>
        <v/>
      </c>
    </row>
    <row r="110" spans="1:24">
      <c r="A110" s="196" t="str">
        <f>IF(B110="","",'2026 BG Media Plan'!$B$2)</f>
        <v/>
      </c>
      <c r="B110" s="196" t="str">
        <f>IF(AND('2026 BG Media Plan'!G184="y",'2026 BG Media Plan'!H184&lt;&gt;""),'2026 BG Media Plan'!H184,"")</f>
        <v/>
      </c>
      <c r="C110" s="196" t="str">
        <f>IF(AND('2026 BG Media Plan'!G184="y",'2026 BG Media Plan'!M184&lt;&gt;""),'2026 BG Media Plan'!M184,"")</f>
        <v/>
      </c>
      <c r="D110" s="197" t="str">
        <f>IF(AND('2026 BG Media Plan'!G184="y",'2026 BG Media Plan'!K184&lt;&gt;""),'2026 BG Media Plan'!K184,"")</f>
        <v/>
      </c>
      <c r="E110" s="197" t="str">
        <f>IF(AND('2026 BG Media Plan'!G184="y",'2026 BG Media Plan'!L184&lt;&gt;""),'2026 BG Media Plan'!L184,"")</f>
        <v/>
      </c>
      <c r="F110" s="196" t="str">
        <f>IF(AND(B110&lt;&gt;"",Agreement!$D$17&lt;&gt;""),Agreement!$D$17,"")</f>
        <v/>
      </c>
      <c r="G110" s="196" t="str">
        <f>IF(AND(B110&lt;&gt;"",Agreement!$D$19&lt;&gt;""),Agreement!$D$19,"")</f>
        <v/>
      </c>
      <c r="H110" s="196" t="str">
        <f>IF(AND(B110&lt;&gt;"",Agreement!$C$24&lt;&gt;""),Agreement!$C$24,"")</f>
        <v/>
      </c>
      <c r="I110" s="196" t="str">
        <f>IF(AND('2026 BG Media Plan'!G184="y",'2026 BG Media Plan'!I184&lt;&gt;""),'2026 BG Media Plan'!I184,"")</f>
        <v/>
      </c>
      <c r="J110" s="196"/>
      <c r="K110" s="196" t="str">
        <f>IF(AND('2026 BG Media Plan'!G184="y",'2026 BG Media Plan'!J184&lt;&gt;""),'2026 BG Media Plan'!J184,IF(AND('2026 BG Media Plan'!G184="y",'2026 BG Media Plan'!J184="",Agreement!C20&lt;&gt;""),Agreement!C20,""))</f>
        <v/>
      </c>
      <c r="L110" s="196"/>
      <c r="M110" s="196" t="str">
        <f>IF(AND(B110&lt;&gt;"",Agreement!$C$12&lt;&gt;""),Agreement!$C$12,"")</f>
        <v/>
      </c>
      <c r="N110" s="196" t="str">
        <f>IF(AND(B110&lt;&gt;"",Agreement!$F$12&lt;&gt;""),Agreement!$F$12,"")</f>
        <v/>
      </c>
      <c r="O110" s="196" t="str">
        <f>IF(AND(B110&lt;&gt;"",Agreement!$C$13&lt;&gt;""),Agreement!$C$13,"")</f>
        <v/>
      </c>
      <c r="P110" s="196" t="str">
        <f>IF(AND(B110&lt;&gt;"",Agreement!$G$13&lt;&gt;""),Agreement!$G$13,"")</f>
        <v/>
      </c>
      <c r="Q110" s="196" t="str">
        <f>IF(AND(B110&lt;&gt;"",Agreement!$C$21&lt;&gt;""),Agreement!$C$21,"")</f>
        <v/>
      </c>
      <c r="R110" s="196" t="str">
        <f>IF(AND(B110&lt;&gt;"",Agreement!$C$14&lt;&gt;""),Agreement!$C$14,"")</f>
        <v/>
      </c>
      <c r="S110" s="196" t="str">
        <f>IF(AND(B110&lt;&gt;"",Agreement!$C$26&lt;&gt;""),Agreement!$C$26,"")</f>
        <v/>
      </c>
      <c r="T110" s="196"/>
      <c r="U110" s="196"/>
      <c r="V110" s="196"/>
      <c r="W110" s="196"/>
      <c r="X110" s="196"/>
    </row>
    <row r="111" spans="1:24" s="1" customFormat="1">
      <c r="A111" t="str">
        <f>IF(B111="","",'2026 BG Media Plan'!$B$2)</f>
        <v/>
      </c>
      <c r="B111" t="str">
        <f>IF(AND('2026 BG Media Plan'!G189="y",'2026 BG Media Plan'!H189&lt;&gt;""),'2026 BG Media Plan'!H189,"")</f>
        <v/>
      </c>
      <c r="C111" t="str">
        <f>IF(AND('2026 BG Media Plan'!G189="y",'2026 BG Media Plan'!M189&lt;&gt;""),'2026 BG Media Plan'!M189,"")</f>
        <v/>
      </c>
      <c r="D111" s="3" t="str">
        <f>IF(AND('2026 BG Media Plan'!G189="y",'2026 BG Media Plan'!K189&lt;&gt;""),'2026 BG Media Plan'!K189,"")</f>
        <v/>
      </c>
      <c r="E111" s="3" t="str">
        <f>IF(AND('2026 BG Media Plan'!G189="y",'2026 BG Media Plan'!L189&lt;&gt;""),'2026 BG Media Plan'!L189,"")</f>
        <v/>
      </c>
      <c r="F111" t="str">
        <f>IF(AND(B111&lt;&gt;"",Agreement!$D$17&lt;&gt;""),Agreement!$D$17,"")</f>
        <v/>
      </c>
      <c r="G111" t="str">
        <f>IF(AND(B111&lt;&gt;"",Agreement!$D$19&lt;&gt;""),Agreement!$D$19,"")</f>
        <v/>
      </c>
      <c r="H111" t="str">
        <f>IF(AND(B111&lt;&gt;"",Agreement!$C$24&lt;&gt;""),Agreement!$C$24,"")</f>
        <v/>
      </c>
      <c r="I111" t="str">
        <f>IF(AND('2026 BG Media Plan'!G189="y",'2026 BG Media Plan'!I189&lt;&gt;""),'2026 BG Media Plan'!I189,"")</f>
        <v/>
      </c>
      <c r="J111"/>
      <c r="K111" t="str">
        <f>IF(AND('2026 BG Media Plan'!G189="y",'2026 BG Media Plan'!J189&lt;&gt;""),'2026 BG Media Plan'!J189,IF(AND('2026 BG Media Plan'!G189="y",'2026 BG Media Plan'!J189="",Agreement!C15&lt;&gt;""),Agreement!C15,""))</f>
        <v/>
      </c>
      <c r="L111"/>
      <c r="M111" t="str">
        <f>IF(AND(B111&lt;&gt;"",Agreement!$C$12&lt;&gt;""),Agreement!$C$12,"")</f>
        <v/>
      </c>
      <c r="N111" t="str">
        <f>IF(AND(B111&lt;&gt;"",Agreement!$F$12&lt;&gt;""),Agreement!$F$12,"")</f>
        <v/>
      </c>
      <c r="O111" t="str">
        <f>IF(AND(B111&lt;&gt;"",Agreement!$C$13&lt;&gt;""),Agreement!$C$13,"")</f>
        <v/>
      </c>
      <c r="P111" t="str">
        <f>IF(AND(B111&lt;&gt;"",Agreement!$G$13&lt;&gt;""),Agreement!$G$13,"")</f>
        <v/>
      </c>
      <c r="Q111" t="str">
        <f>IF(AND(B111&lt;&gt;"",Agreement!$C$21&lt;&gt;""),Agreement!$C$21,"")</f>
        <v/>
      </c>
      <c r="R111" t="str">
        <f>IF(AND(B111&lt;&gt;"",Agreement!$C$14&lt;&gt;""),Agreement!$C$14,"")</f>
        <v/>
      </c>
      <c r="S111" t="str">
        <f>IF(AND(B111&lt;&gt;"",Agreement!$C$26&lt;&gt;""),Agreement!$C$26,"")</f>
        <v/>
      </c>
      <c r="T111"/>
      <c r="U111"/>
      <c r="V111"/>
      <c r="W111"/>
      <c r="X111"/>
    </row>
    <row r="112" spans="1:24">
      <c r="A112" t="str">
        <f>IF(B112="","",'2026 BG Media Plan'!$B$2)</f>
        <v/>
      </c>
      <c r="B112" t="str">
        <f>IF(AND('2026 BG Media Plan'!G190="y",'2026 BG Media Plan'!H190&lt;&gt;""),'2026 BG Media Plan'!H190,"")</f>
        <v/>
      </c>
      <c r="C112" t="str">
        <f>IF(AND('2026 BG Media Plan'!G190="y",'2026 BG Media Plan'!M190&lt;&gt;""),'2026 BG Media Plan'!M190,"")</f>
        <v/>
      </c>
      <c r="D112" s="3" t="str">
        <f>IF(AND('2026 BG Media Plan'!G190="y",'2026 BG Media Plan'!K190&lt;&gt;""),'2026 BG Media Plan'!K190,"")</f>
        <v/>
      </c>
      <c r="E112" s="3" t="str">
        <f>IF(AND('2026 BG Media Plan'!G190="y",'2026 BG Media Plan'!L190&lt;&gt;""),'2026 BG Media Plan'!L190,"")</f>
        <v/>
      </c>
      <c r="F112" t="str">
        <f>IF(AND(B112&lt;&gt;"",Agreement!$D$17&lt;&gt;""),Agreement!$D$17,"")</f>
        <v/>
      </c>
      <c r="G112" t="str">
        <f>IF(AND(B112&lt;&gt;"",Agreement!$D$19&lt;&gt;""),Agreement!$D$19,"")</f>
        <v/>
      </c>
      <c r="H112" t="str">
        <f>IF(AND(B112&lt;&gt;"",Agreement!$C$24&lt;&gt;""),Agreement!$C$24,"")</f>
        <v/>
      </c>
      <c r="I112" t="str">
        <f>IF(AND('2026 BG Media Plan'!G190="y",'2026 BG Media Plan'!I190&lt;&gt;""),'2026 BG Media Plan'!I190,"")</f>
        <v/>
      </c>
      <c r="K112" t="str">
        <f>IF(AND('2026 BG Media Plan'!G190="y",'2026 BG Media Plan'!J190&lt;&gt;""),'2026 BG Media Plan'!J190,IF(AND('2026 BG Media Plan'!G190="y",'2026 BG Media Plan'!J190="",Agreement!C16&lt;&gt;""),Agreement!C16,""))</f>
        <v/>
      </c>
      <c r="M112" t="str">
        <f>IF(AND(B112&lt;&gt;"",Agreement!$C$12&lt;&gt;""),Agreement!$C$12,"")</f>
        <v/>
      </c>
      <c r="N112" t="str">
        <f>IF(AND(B112&lt;&gt;"",Agreement!$F$12&lt;&gt;""),Agreement!$F$12,"")</f>
        <v/>
      </c>
      <c r="O112" t="str">
        <f>IF(AND(B112&lt;&gt;"",Agreement!$C$13&lt;&gt;""),Agreement!$C$13,"")</f>
        <v/>
      </c>
      <c r="P112" t="str">
        <f>IF(AND(B112&lt;&gt;"",Agreement!$G$13&lt;&gt;""),Agreement!$G$13,"")</f>
        <v/>
      </c>
      <c r="Q112" t="str">
        <f>IF(AND(B112&lt;&gt;"",Agreement!$C$21&lt;&gt;""),Agreement!$C$21,"")</f>
        <v/>
      </c>
      <c r="R112" t="str">
        <f>IF(AND(B112&lt;&gt;"",Agreement!$C$14&lt;&gt;""),Agreement!$C$14,"")</f>
        <v/>
      </c>
      <c r="S112" t="str">
        <f>IF(AND(B112&lt;&gt;"",Agreement!$C$26&lt;&gt;""),Agreement!$C$26,"")</f>
        <v/>
      </c>
    </row>
    <row r="113" spans="1:19">
      <c r="A113" t="str">
        <f>IF(B113="","",'2026 BG Media Plan'!$B$2)</f>
        <v/>
      </c>
      <c r="B113" t="str">
        <f>IF(AND('2026 BG Media Plan'!G191="y",'2026 BG Media Plan'!H191&lt;&gt;""),'2026 BG Media Plan'!H191,"")</f>
        <v/>
      </c>
      <c r="C113" t="str">
        <f>IF(AND('2026 BG Media Plan'!G191="y",'2026 BG Media Plan'!M191&lt;&gt;""),'2026 BG Media Plan'!M191,"")</f>
        <v/>
      </c>
      <c r="D113" s="3" t="str">
        <f>IF(AND('2026 BG Media Plan'!G191="y",'2026 BG Media Plan'!K191&lt;&gt;""),'2026 BG Media Plan'!K191,"")</f>
        <v/>
      </c>
      <c r="E113" s="3" t="str">
        <f>IF(AND('2026 BG Media Plan'!G191="y",'2026 BG Media Plan'!L191&lt;&gt;""),'2026 BG Media Plan'!L191,"")</f>
        <v/>
      </c>
      <c r="F113" t="str">
        <f>IF(AND(B113&lt;&gt;"",Agreement!$D$17&lt;&gt;""),Agreement!$D$17,"")</f>
        <v/>
      </c>
      <c r="G113" t="str">
        <f>IF(AND(B113&lt;&gt;"",Agreement!$D$19&lt;&gt;""),Agreement!$D$19,"")</f>
        <v/>
      </c>
      <c r="H113" t="str">
        <f>IF(AND(B113&lt;&gt;"",Agreement!$C$24&lt;&gt;""),Agreement!$C$24,"")</f>
        <v/>
      </c>
      <c r="I113" t="str">
        <f>IF(AND('2026 BG Media Plan'!G191="y",'2026 BG Media Plan'!I191&lt;&gt;""),'2026 BG Media Plan'!I191,"")</f>
        <v/>
      </c>
      <c r="K113" t="str">
        <f>IF(AND('2026 BG Media Plan'!G191="y",'2026 BG Media Plan'!J191&lt;&gt;""),'2026 BG Media Plan'!J191,IF(AND('2026 BG Media Plan'!G191="y",'2026 BG Media Plan'!J191="",Agreement!C17&lt;&gt;""),Agreement!C17,""))</f>
        <v/>
      </c>
      <c r="M113" t="str">
        <f>IF(AND(B113&lt;&gt;"",Agreement!$C$12&lt;&gt;""),Agreement!$C$12,"")</f>
        <v/>
      </c>
      <c r="N113" t="str">
        <f>IF(AND(B113&lt;&gt;"",Agreement!$F$12&lt;&gt;""),Agreement!$F$12,"")</f>
        <v/>
      </c>
      <c r="O113" t="str">
        <f>IF(AND(B113&lt;&gt;"",Agreement!$C$13&lt;&gt;""),Agreement!$C$13,"")</f>
        <v/>
      </c>
      <c r="P113" t="str">
        <f>IF(AND(B113&lt;&gt;"",Agreement!$G$13&lt;&gt;""),Agreement!$G$13,"")</f>
        <v/>
      </c>
      <c r="Q113" t="str">
        <f>IF(AND(B113&lt;&gt;"",Agreement!$C$21&lt;&gt;""),Agreement!$C$21,"")</f>
        <v/>
      </c>
      <c r="R113" t="str">
        <f>IF(AND(B113&lt;&gt;"",Agreement!$C$14&lt;&gt;""),Agreement!$C$14,"")</f>
        <v/>
      </c>
      <c r="S113" t="str">
        <f>IF(AND(B113&lt;&gt;"",Agreement!$C$26&lt;&gt;""),Agreement!$C$26,"")</f>
        <v/>
      </c>
    </row>
    <row r="114" spans="1:19">
      <c r="A114" t="str">
        <f>IF(B114="","",'2026 BG Media Plan'!$B$2)</f>
        <v/>
      </c>
      <c r="B114" t="str">
        <f>IF(AND('2026 BG Media Plan'!G192="y",'2026 BG Media Plan'!H192&lt;&gt;""),'2026 BG Media Plan'!H192,"")</f>
        <v/>
      </c>
      <c r="C114" t="str">
        <f>IF(AND('2026 BG Media Plan'!G192="y",'2026 BG Media Plan'!M192&lt;&gt;""),'2026 BG Media Plan'!M192,"")</f>
        <v/>
      </c>
      <c r="D114" s="3" t="str">
        <f>IF(AND('2026 BG Media Plan'!G192="y",'2026 BG Media Plan'!K192&lt;&gt;""),'2026 BG Media Plan'!K192,"")</f>
        <v/>
      </c>
      <c r="E114" s="3" t="str">
        <f>IF(AND('2026 BG Media Plan'!G192="y",'2026 BG Media Plan'!L192&lt;&gt;""),'2026 BG Media Plan'!L192,"")</f>
        <v/>
      </c>
      <c r="F114" t="str">
        <f>IF(AND(B114&lt;&gt;"",Agreement!$D$17&lt;&gt;""),Agreement!$D$17,"")</f>
        <v/>
      </c>
      <c r="G114" t="str">
        <f>IF(AND(B114&lt;&gt;"",Agreement!$D$19&lt;&gt;""),Agreement!$D$19,"")</f>
        <v/>
      </c>
      <c r="H114" t="str">
        <f>IF(AND(B114&lt;&gt;"",Agreement!$C$24&lt;&gt;""),Agreement!$C$24,"")</f>
        <v/>
      </c>
      <c r="I114" t="str">
        <f>IF(AND('2026 BG Media Plan'!G192="y",'2026 BG Media Plan'!I192&lt;&gt;""),'2026 BG Media Plan'!I192,"")</f>
        <v/>
      </c>
      <c r="K114" t="str">
        <f>IF(AND('2026 BG Media Plan'!G192="y",'2026 BG Media Plan'!J192&lt;&gt;""),'2026 BG Media Plan'!J192,IF(AND('2026 BG Media Plan'!G192="y",'2026 BG Media Plan'!J192="",Agreement!C18&lt;&gt;""),Agreement!C18,""))</f>
        <v/>
      </c>
      <c r="M114" t="str">
        <f>IF(AND(B114&lt;&gt;"",Agreement!$C$12&lt;&gt;""),Agreement!$C$12,"")</f>
        <v/>
      </c>
      <c r="N114" t="str">
        <f>IF(AND(B114&lt;&gt;"",Agreement!$F$12&lt;&gt;""),Agreement!$F$12,"")</f>
        <v/>
      </c>
      <c r="O114" t="str">
        <f>IF(AND(B114&lt;&gt;"",Agreement!$C$13&lt;&gt;""),Agreement!$C$13,"")</f>
        <v/>
      </c>
      <c r="P114" t="str">
        <f>IF(AND(B114&lt;&gt;"",Agreement!$G$13&lt;&gt;""),Agreement!$G$13,"")</f>
        <v/>
      </c>
      <c r="Q114" t="str">
        <f>IF(AND(B114&lt;&gt;"",Agreement!$C$21&lt;&gt;""),Agreement!$C$21,"")</f>
        <v/>
      </c>
      <c r="R114" t="str">
        <f>IF(AND(B114&lt;&gt;"",Agreement!$C$14&lt;&gt;""),Agreement!$C$14,"")</f>
        <v/>
      </c>
      <c r="S114" t="str">
        <f>IF(AND(B114&lt;&gt;"",Agreement!$C$26&lt;&gt;""),Agreement!$C$26,"")</f>
        <v/>
      </c>
    </row>
    <row r="115" spans="1:19" s="196" customFormat="1">
      <c r="A115" s="196" t="str">
        <f>IF(B115="","",'2026 BG Media Plan'!$B$2)</f>
        <v/>
      </c>
      <c r="B115" s="196" t="str">
        <f>IF(AND('2026 BG Media Plan'!G193="y",'2026 BG Media Plan'!H193&lt;&gt;""),'2026 BG Media Plan'!H193,"")</f>
        <v/>
      </c>
      <c r="C115" s="196" t="str">
        <f>IF(AND('2026 BG Media Plan'!G193="y",'2026 BG Media Plan'!M193&lt;&gt;""),'2026 BG Media Plan'!M193,"")</f>
        <v/>
      </c>
      <c r="D115" s="197" t="str">
        <f>IF(AND('2026 BG Media Plan'!G193="y",'2026 BG Media Plan'!K193&lt;&gt;""),'2026 BG Media Plan'!K193,"")</f>
        <v/>
      </c>
      <c r="E115" s="197" t="str">
        <f>IF(AND('2026 BG Media Plan'!G193="y",'2026 BG Media Plan'!L193&lt;&gt;""),'2026 BG Media Plan'!L193,"")</f>
        <v/>
      </c>
      <c r="F115" s="196" t="str">
        <f>IF(AND(B115&lt;&gt;"",Agreement!$D$17&lt;&gt;""),Agreement!$D$17,"")</f>
        <v/>
      </c>
      <c r="G115" s="196" t="str">
        <f>IF(AND(B115&lt;&gt;"",Agreement!$D$19&lt;&gt;""),Agreement!$D$19,"")</f>
        <v/>
      </c>
      <c r="H115" s="196" t="str">
        <f>IF(AND(B115&lt;&gt;"",Agreement!$C$24&lt;&gt;""),Agreement!$C$24,"")</f>
        <v/>
      </c>
      <c r="I115" s="196" t="str">
        <f>IF(AND('2026 BG Media Plan'!G193="y",'2026 BG Media Plan'!I193&lt;&gt;""),'2026 BG Media Plan'!I193,"")</f>
        <v/>
      </c>
      <c r="K115" s="196" t="str">
        <f>IF(AND('2026 BG Media Plan'!G193="y",'2026 BG Media Plan'!J193&lt;&gt;""),'2026 BG Media Plan'!J193,IF(AND('2026 BG Media Plan'!G193="y",'2026 BG Media Plan'!J193="",Agreement!C19&lt;&gt;""),Agreement!C19,""))</f>
        <v/>
      </c>
      <c r="M115" s="196" t="str">
        <f>IF(AND(B115&lt;&gt;"",Agreement!$C$12&lt;&gt;""),Agreement!$C$12,"")</f>
        <v/>
      </c>
      <c r="N115" s="196" t="str">
        <f>IF(AND(B115&lt;&gt;"",Agreement!$F$12&lt;&gt;""),Agreement!$F$12,"")</f>
        <v/>
      </c>
      <c r="O115" s="196" t="str">
        <f>IF(AND(B115&lt;&gt;"",Agreement!$C$13&lt;&gt;""),Agreement!$C$13,"")</f>
        <v/>
      </c>
      <c r="P115" s="196" t="str">
        <f>IF(AND(B115&lt;&gt;"",Agreement!$G$13&lt;&gt;""),Agreement!$G$13,"")</f>
        <v/>
      </c>
      <c r="Q115" s="196" t="str">
        <f>IF(AND(B115&lt;&gt;"",Agreement!$C$21&lt;&gt;""),Agreement!$C$21,"")</f>
        <v/>
      </c>
      <c r="R115" s="196" t="str">
        <f>IF(AND(B115&lt;&gt;"",Agreement!$C$14&lt;&gt;""),Agreement!$C$14,"")</f>
        <v/>
      </c>
      <c r="S115" s="196" t="str">
        <f>IF(AND(B115&lt;&gt;"",Agreement!$C$26&lt;&gt;""),Agreement!$C$26,"")</f>
        <v/>
      </c>
    </row>
    <row r="116" spans="1:19">
      <c r="A116" t="str">
        <f>IF(B116="","",'2026 BG Media Plan'!$B$2)</f>
        <v/>
      </c>
      <c r="B116" t="str">
        <f>IF(AND('2026 BG Media Plan'!G198="y",'2026 BG Media Plan'!H198&lt;&gt;""),'2026 BG Media Plan'!H198,"")</f>
        <v/>
      </c>
      <c r="C116" t="str">
        <f>IF(AND('2026 BG Media Plan'!G198="y",'2026 BG Media Plan'!M198&lt;&gt;""),'2026 BG Media Plan'!M198,"")</f>
        <v/>
      </c>
      <c r="D116" s="3" t="str">
        <f>IF(AND('2026 BG Media Plan'!G198="y",'2026 BG Media Plan'!K198&lt;&gt;""),'2026 BG Media Plan'!K198,"")</f>
        <v/>
      </c>
      <c r="E116" s="3" t="str">
        <f>IF(AND('2026 BG Media Plan'!G198="y",'2026 BG Media Plan'!L198&lt;&gt;""),'2026 BG Media Plan'!L198,"")</f>
        <v/>
      </c>
      <c r="F116" t="str">
        <f>IF(AND(B116&lt;&gt;"",Agreement!$D$17&lt;&gt;""),Agreement!$D$17,"")</f>
        <v/>
      </c>
      <c r="G116" t="str">
        <f>IF(AND(B116&lt;&gt;"",Agreement!$D$19&lt;&gt;""),Agreement!$D$19,"")</f>
        <v/>
      </c>
      <c r="H116" t="str">
        <f>IF(AND(B116&lt;&gt;"",Agreement!$C$24&lt;&gt;""),Agreement!$C$24,"")</f>
        <v/>
      </c>
      <c r="I116" t="str">
        <f>IF(AND('2026 BG Media Plan'!G198="y",'2026 BG Media Plan'!I198&lt;&gt;""),'2026 BG Media Plan'!I198,"")</f>
        <v/>
      </c>
      <c r="K116" t="str">
        <f>IF(AND('2026 BG Media Plan'!G198="y",'2026 BG Media Plan'!J198&lt;&gt;""),'2026 BG Media Plan'!J198,IF(AND('2026 BG Media Plan'!G198="y",'2026 BG Media Plan'!J198="",Agreement!C25&lt;&gt;""),Agreement!C25,""))</f>
        <v/>
      </c>
      <c r="M116" t="str">
        <f>IF(AND(B116&lt;&gt;"",Agreement!$C$12&lt;&gt;""),Agreement!$C$12,"")</f>
        <v/>
      </c>
      <c r="N116" t="str">
        <f>IF(AND(B116&lt;&gt;"",Agreement!$F$12&lt;&gt;""),Agreement!$F$12,"")</f>
        <v/>
      </c>
      <c r="O116" t="str">
        <f>IF(AND(B116&lt;&gt;"",Agreement!$C$13&lt;&gt;""),Agreement!$C$13,"")</f>
        <v/>
      </c>
      <c r="P116" t="str">
        <f>IF(AND(B116&lt;&gt;"",Agreement!$G$13&lt;&gt;""),Agreement!$G$13,"")</f>
        <v/>
      </c>
      <c r="Q116" t="str">
        <f>IF(AND(B116&lt;&gt;"",Agreement!$C$21&lt;&gt;""),Agreement!$C$21,"")</f>
        <v/>
      </c>
      <c r="R116" t="str">
        <f>IF(AND(B116&lt;&gt;"",Agreement!$C$14&lt;&gt;""),Agreement!$C$14,"")</f>
        <v/>
      </c>
      <c r="S116" t="str">
        <f>IF(AND(B116&lt;&gt;"",Agreement!$C$26&lt;&gt;""),Agreement!$C$26,"")</f>
        <v/>
      </c>
    </row>
    <row r="117" spans="1:19">
      <c r="A117" t="str">
        <f>IF(B117="","",'2026 BG Media Plan'!$B$2)</f>
        <v/>
      </c>
      <c r="B117" t="str">
        <f>IF(AND('2026 BG Media Plan'!G199="y",'2026 BG Media Plan'!H199&lt;&gt;""),'2026 BG Media Plan'!H199,"")</f>
        <v/>
      </c>
      <c r="C117" t="str">
        <f>IF(AND('2026 BG Media Plan'!G199="y",'2026 BG Media Plan'!M199&lt;&gt;""),'2026 BG Media Plan'!M199,"")</f>
        <v/>
      </c>
      <c r="D117" s="3" t="str">
        <f>IF(AND('2026 BG Media Plan'!G199="y",'2026 BG Media Plan'!K199&lt;&gt;""),'2026 BG Media Plan'!K199,"")</f>
        <v/>
      </c>
      <c r="E117" s="3" t="str">
        <f>IF(AND('2026 BG Media Plan'!G199="y",'2026 BG Media Plan'!L199&lt;&gt;""),'2026 BG Media Plan'!L199,"")</f>
        <v/>
      </c>
      <c r="F117" t="str">
        <f>IF(AND(B117&lt;&gt;"",Agreement!$D$17&lt;&gt;""),Agreement!$D$17,"")</f>
        <v/>
      </c>
      <c r="G117" t="str">
        <f>IF(AND(B117&lt;&gt;"",Agreement!$D$19&lt;&gt;""),Agreement!$D$19,"")</f>
        <v/>
      </c>
      <c r="H117" t="str">
        <f>IF(AND(B117&lt;&gt;"",Agreement!$C$24&lt;&gt;""),Agreement!$C$24,"")</f>
        <v/>
      </c>
      <c r="I117" t="str">
        <f>IF(AND('2026 BG Media Plan'!G199="y",'2026 BG Media Plan'!I199&lt;&gt;""),'2026 BG Media Plan'!I199,"")</f>
        <v/>
      </c>
      <c r="K117" t="str">
        <f>IF(AND('2026 BG Media Plan'!G199="y",'2026 BG Media Plan'!J199&lt;&gt;""),'2026 BG Media Plan'!J199,IF(AND('2026 BG Media Plan'!G199="y",'2026 BG Media Plan'!J199="",Agreement!C26&lt;&gt;""),Agreement!C26,""))</f>
        <v/>
      </c>
      <c r="M117" t="str">
        <f>IF(AND(B117&lt;&gt;"",Agreement!$C$12&lt;&gt;""),Agreement!$C$12,"")</f>
        <v/>
      </c>
      <c r="N117" t="str">
        <f>IF(AND(B117&lt;&gt;"",Agreement!$F$12&lt;&gt;""),Agreement!$F$12,"")</f>
        <v/>
      </c>
      <c r="O117" t="str">
        <f>IF(AND(B117&lt;&gt;"",Agreement!$C$13&lt;&gt;""),Agreement!$C$13,"")</f>
        <v/>
      </c>
      <c r="P117" t="str">
        <f>IF(AND(B117&lt;&gt;"",Agreement!$G$13&lt;&gt;""),Agreement!$G$13,"")</f>
        <v/>
      </c>
      <c r="Q117" t="str">
        <f>IF(AND(B117&lt;&gt;"",Agreement!$C$21&lt;&gt;""),Agreement!$C$21,"")</f>
        <v/>
      </c>
      <c r="R117" t="str">
        <f>IF(AND(B117&lt;&gt;"",Agreement!$C$14&lt;&gt;""),Agreement!$C$14,"")</f>
        <v/>
      </c>
      <c r="S117" t="str">
        <f>IF(AND(B117&lt;&gt;"",Agreement!$C$26&lt;&gt;""),Agreement!$C$26,"")</f>
        <v/>
      </c>
    </row>
    <row r="118" spans="1:19">
      <c r="A118" t="str">
        <f>IF(B118="","",'2026 BG Media Plan'!$B$2)</f>
        <v/>
      </c>
      <c r="B118" t="str">
        <f>IF(AND('2026 BG Media Plan'!G200="y",'2026 BG Media Plan'!H200&lt;&gt;""),'2026 BG Media Plan'!H200,"")</f>
        <v/>
      </c>
      <c r="C118" t="str">
        <f>IF(AND('2026 BG Media Plan'!G200="y",'2026 BG Media Plan'!M200&lt;&gt;""),'2026 BG Media Plan'!M200,"")</f>
        <v/>
      </c>
      <c r="D118" s="3" t="str">
        <f>IF(AND('2026 BG Media Plan'!G200="y",'2026 BG Media Plan'!K200&lt;&gt;""),'2026 BG Media Plan'!K200,"")</f>
        <v/>
      </c>
      <c r="E118" s="3" t="str">
        <f>IF(AND('2026 BG Media Plan'!G200="y",'2026 BG Media Plan'!L200&lt;&gt;""),'2026 BG Media Plan'!L200,"")</f>
        <v/>
      </c>
      <c r="F118" t="str">
        <f>IF(AND(B118&lt;&gt;"",Agreement!$D$17&lt;&gt;""),Agreement!$D$17,"")</f>
        <v/>
      </c>
      <c r="G118" t="str">
        <f>IF(AND(B118&lt;&gt;"",Agreement!$D$19&lt;&gt;""),Agreement!$D$19,"")</f>
        <v/>
      </c>
      <c r="H118" t="str">
        <f>IF(AND(B118&lt;&gt;"",Agreement!$C$24&lt;&gt;""),Agreement!$C$24,"")</f>
        <v/>
      </c>
      <c r="I118" t="str">
        <f>IF(AND('2026 BG Media Plan'!G200="y",'2026 BG Media Plan'!I200&lt;&gt;""),'2026 BG Media Plan'!I200,"")</f>
        <v/>
      </c>
      <c r="K118" t="str">
        <f>IF(AND('2026 BG Media Plan'!G200="y",'2026 BG Media Plan'!J200&lt;&gt;""),'2026 BG Media Plan'!J200,IF(AND('2026 BG Media Plan'!G200="y",'2026 BG Media Plan'!J200="",Agreement!C27&lt;&gt;""),Agreement!C27,""))</f>
        <v/>
      </c>
      <c r="M118" t="str">
        <f>IF(AND(B118&lt;&gt;"",Agreement!$C$12&lt;&gt;""),Agreement!$C$12,"")</f>
        <v/>
      </c>
      <c r="N118" t="str">
        <f>IF(AND(B118&lt;&gt;"",Agreement!$F$12&lt;&gt;""),Agreement!$F$12,"")</f>
        <v/>
      </c>
      <c r="O118" t="str">
        <f>IF(AND(B118&lt;&gt;"",Agreement!$C$13&lt;&gt;""),Agreement!$C$13,"")</f>
        <v/>
      </c>
      <c r="P118" t="str">
        <f>IF(AND(B118&lt;&gt;"",Agreement!$G$13&lt;&gt;""),Agreement!$G$13,"")</f>
        <v/>
      </c>
      <c r="Q118" t="str">
        <f>IF(AND(B118&lt;&gt;"",Agreement!$C$21&lt;&gt;""),Agreement!$C$21,"")</f>
        <v/>
      </c>
      <c r="R118" t="str">
        <f>IF(AND(B118&lt;&gt;"",Agreement!$C$14&lt;&gt;""),Agreement!$C$14,"")</f>
        <v/>
      </c>
      <c r="S118" t="str">
        <f>IF(AND(B118&lt;&gt;"",Agreement!$C$26&lt;&gt;""),Agreement!$C$26,"")</f>
        <v/>
      </c>
    </row>
    <row r="119" spans="1:19">
      <c r="A119" t="str">
        <f>IF(B119="","",'2026 BG Media Plan'!$B$2)</f>
        <v/>
      </c>
      <c r="B119" t="str">
        <f>IF(AND('2026 BG Media Plan'!G201="y",'2026 BG Media Plan'!H201&lt;&gt;""),'2026 BG Media Plan'!H201,"")</f>
        <v/>
      </c>
      <c r="C119" t="str">
        <f>IF(AND('2026 BG Media Plan'!G201="y",'2026 BG Media Plan'!M201&lt;&gt;""),'2026 BG Media Plan'!M201,"")</f>
        <v/>
      </c>
      <c r="D119" s="3" t="str">
        <f>IF(AND('2026 BG Media Plan'!G201="y",'2026 BG Media Plan'!K201&lt;&gt;""),'2026 BG Media Plan'!K201,"")</f>
        <v/>
      </c>
      <c r="E119" s="3" t="str">
        <f>IF(AND('2026 BG Media Plan'!G201="y",'2026 BG Media Plan'!L201&lt;&gt;""),'2026 BG Media Plan'!L201,"")</f>
        <v/>
      </c>
      <c r="F119" t="str">
        <f>IF(AND(B119&lt;&gt;"",Agreement!$D$17&lt;&gt;""),Agreement!$D$17,"")</f>
        <v/>
      </c>
      <c r="G119" t="str">
        <f>IF(AND(B119&lt;&gt;"",Agreement!$D$19&lt;&gt;""),Agreement!$D$19,"")</f>
        <v/>
      </c>
      <c r="H119" t="str">
        <f>IF(AND(B119&lt;&gt;"",Agreement!$C$24&lt;&gt;""),Agreement!$C$24,"")</f>
        <v/>
      </c>
      <c r="I119" t="str">
        <f>IF(AND('2026 BG Media Plan'!G201="y",'2026 BG Media Plan'!I201&lt;&gt;""),'2026 BG Media Plan'!I201,"")</f>
        <v/>
      </c>
      <c r="K119" t="str">
        <f>IF(AND('2026 BG Media Plan'!G201="y",'2026 BG Media Plan'!J201&lt;&gt;""),'2026 BG Media Plan'!J201,IF(AND('2026 BG Media Plan'!G201="y",'2026 BG Media Plan'!J201="",Agreement!C29&lt;&gt;""),Agreement!C29,""))</f>
        <v/>
      </c>
      <c r="M119" t="str">
        <f>IF(AND(B119&lt;&gt;"",Agreement!$C$12&lt;&gt;""),Agreement!$C$12,"")</f>
        <v/>
      </c>
      <c r="N119" t="str">
        <f>IF(AND(B119&lt;&gt;"",Agreement!$F$12&lt;&gt;""),Agreement!$F$12,"")</f>
        <v/>
      </c>
      <c r="O119" t="str">
        <f>IF(AND(B119&lt;&gt;"",Agreement!$C$13&lt;&gt;""),Agreement!$C$13,"")</f>
        <v/>
      </c>
      <c r="P119" t="str">
        <f>IF(AND(B119&lt;&gt;"",Agreement!$G$13&lt;&gt;""),Agreement!$G$13,"")</f>
        <v/>
      </c>
      <c r="Q119" t="str">
        <f>IF(AND(B119&lt;&gt;"",Agreement!$C$21&lt;&gt;""),Agreement!$C$21,"")</f>
        <v/>
      </c>
      <c r="R119" t="str">
        <f>IF(AND(B119&lt;&gt;"",Agreement!$C$14&lt;&gt;""),Agreement!$C$14,"")</f>
        <v/>
      </c>
      <c r="S119" t="str">
        <f>IF(AND(B119&lt;&gt;"",Agreement!$C$26&lt;&gt;""),Agreement!$C$26,"")</f>
        <v/>
      </c>
    </row>
    <row r="120" spans="1:19">
      <c r="A120" t="str">
        <f>IF(B120="","",'2026 BG Media Plan'!$B$2)</f>
        <v/>
      </c>
      <c r="B120" t="str">
        <f>IF(AND('2026 BG Media Plan'!G202="y",'2026 BG Media Plan'!H202&lt;&gt;""),'2026 BG Media Plan'!H202,"")</f>
        <v/>
      </c>
      <c r="C120" t="str">
        <f>IF(AND('2026 BG Media Plan'!G202="y",'2026 BG Media Plan'!M202&lt;&gt;""),'2026 BG Media Plan'!M202,"")</f>
        <v/>
      </c>
      <c r="D120" s="3" t="str">
        <f>IF(AND('2026 BG Media Plan'!G202="y",'2026 BG Media Plan'!K202&lt;&gt;""),'2026 BG Media Plan'!K202,"")</f>
        <v/>
      </c>
      <c r="E120" s="3" t="str">
        <f>IF(AND('2026 BG Media Plan'!G202="y",'2026 BG Media Plan'!L202&lt;&gt;""),'2026 BG Media Plan'!L202,"")</f>
        <v/>
      </c>
      <c r="F120" t="str">
        <f>IF(AND(B120&lt;&gt;"",Agreement!$D$17&lt;&gt;""),Agreement!$D$17,"")</f>
        <v/>
      </c>
      <c r="G120" t="str">
        <f>IF(AND(B120&lt;&gt;"",Agreement!$D$19&lt;&gt;""),Agreement!$D$19,"")</f>
        <v/>
      </c>
      <c r="H120" t="str">
        <f>IF(AND(B120&lt;&gt;"",Agreement!$C$24&lt;&gt;""),Agreement!$C$24,"")</f>
        <v/>
      </c>
      <c r="I120" t="str">
        <f>IF(AND('2026 BG Media Plan'!G202="y",'2026 BG Media Plan'!I202&lt;&gt;""),'2026 BG Media Plan'!I202,"")</f>
        <v/>
      </c>
      <c r="K120" t="str">
        <f>IF(AND('2026 BG Media Plan'!G202="y",'2026 BG Media Plan'!J202&lt;&gt;""),'2026 BG Media Plan'!J202,IF(AND('2026 BG Media Plan'!G202="y",'2026 BG Media Plan'!J202="",Agreement!C30&lt;&gt;""),Agreement!C30,""))</f>
        <v/>
      </c>
      <c r="M120" t="str">
        <f>IF(AND(B120&lt;&gt;"",Agreement!$C$12&lt;&gt;""),Agreement!$C$12,"")</f>
        <v/>
      </c>
      <c r="N120" t="str">
        <f>IF(AND(B120&lt;&gt;"",Agreement!$F$12&lt;&gt;""),Agreement!$F$12,"")</f>
        <v/>
      </c>
      <c r="O120" t="str">
        <f>IF(AND(B120&lt;&gt;"",Agreement!$C$13&lt;&gt;""),Agreement!$C$13,"")</f>
        <v/>
      </c>
      <c r="P120" t="str">
        <f>IF(AND(B120&lt;&gt;"",Agreement!$G$13&lt;&gt;""),Agreement!$G$13,"")</f>
        <v/>
      </c>
      <c r="Q120" t="str">
        <f>IF(AND(B120&lt;&gt;"",Agreement!$C$21&lt;&gt;""),Agreement!$C$21,"")</f>
        <v/>
      </c>
      <c r="R120" t="str">
        <f>IF(AND(B120&lt;&gt;"",Agreement!$C$14&lt;&gt;""),Agreement!$C$14,"")</f>
        <v/>
      </c>
      <c r="S120" t="str">
        <f>IF(AND(B120&lt;&gt;"",Agreement!$C$26&lt;&gt;""),Agreement!$C$26,"")</f>
        <v/>
      </c>
    </row>
    <row r="121" spans="1:19">
      <c r="A121" t="str">
        <f>IF(B121="","",'2026 BG Media Plan'!$B$2)</f>
        <v/>
      </c>
      <c r="B121" t="str">
        <f>IF(AND('2026 BG Media Plan'!G203="y",'2026 BG Media Plan'!H203&lt;&gt;""),'2026 BG Media Plan'!H203,"")</f>
        <v/>
      </c>
      <c r="C121" t="str">
        <f>IF(AND('2026 BG Media Plan'!G203="y",'2026 BG Media Plan'!M203&lt;&gt;""),'2026 BG Media Plan'!M203,"")</f>
        <v/>
      </c>
      <c r="D121" s="3" t="str">
        <f>IF(AND('2026 BG Media Plan'!G203="y",'2026 BG Media Plan'!K203&lt;&gt;""),'2026 BG Media Plan'!K203,"")</f>
        <v/>
      </c>
      <c r="E121" s="3" t="str">
        <f>IF(AND('2026 BG Media Plan'!G203="y",'2026 BG Media Plan'!L203&lt;&gt;""),'2026 BG Media Plan'!L203,"")</f>
        <v/>
      </c>
      <c r="F121" t="str">
        <f>IF(AND(B121&lt;&gt;"",Agreement!$D$17&lt;&gt;""),Agreement!$D$17,"")</f>
        <v/>
      </c>
      <c r="G121" t="str">
        <f>IF(AND(B121&lt;&gt;"",Agreement!$D$19&lt;&gt;""),Agreement!$D$19,"")</f>
        <v/>
      </c>
      <c r="H121" t="str">
        <f>IF(AND(B121&lt;&gt;"",Agreement!$C$24&lt;&gt;""),Agreement!$C$24,"")</f>
        <v/>
      </c>
      <c r="I121" t="str">
        <f>IF(AND('2026 BG Media Plan'!G203="y",'2026 BG Media Plan'!I203&lt;&gt;""),'2026 BG Media Plan'!I203,"")</f>
        <v/>
      </c>
      <c r="K121" t="str">
        <f>IF(AND('2026 BG Media Plan'!G203="y",'2026 BG Media Plan'!J203&lt;&gt;""),'2026 BG Media Plan'!J203,IF(AND('2026 BG Media Plan'!G203="y",'2026 BG Media Plan'!J203="",Agreement!C31&lt;&gt;""),Agreement!C31,""))</f>
        <v/>
      </c>
      <c r="M121" t="str">
        <f>IF(AND(B121&lt;&gt;"",Agreement!$C$12&lt;&gt;""),Agreement!$C$12,"")</f>
        <v/>
      </c>
      <c r="N121" t="str">
        <f>IF(AND(B121&lt;&gt;"",Agreement!$F$12&lt;&gt;""),Agreement!$F$12,"")</f>
        <v/>
      </c>
      <c r="O121" t="str">
        <f>IF(AND(B121&lt;&gt;"",Agreement!$C$13&lt;&gt;""),Agreement!$C$13,"")</f>
        <v/>
      </c>
      <c r="P121" t="str">
        <f>IF(AND(B121&lt;&gt;"",Agreement!$G$13&lt;&gt;""),Agreement!$G$13,"")</f>
        <v/>
      </c>
      <c r="Q121" t="str">
        <f>IF(AND(B121&lt;&gt;"",Agreement!$C$21&lt;&gt;""),Agreement!$C$21,"")</f>
        <v/>
      </c>
      <c r="R121" t="str">
        <f>IF(AND(B121&lt;&gt;"",Agreement!$C$14&lt;&gt;""),Agreement!$C$14,"")</f>
        <v/>
      </c>
      <c r="S121" t="str">
        <f>IF(AND(B121&lt;&gt;"",Agreement!$C$26&lt;&gt;""),Agreement!$C$26,"")</f>
        <v/>
      </c>
    </row>
    <row r="122" spans="1:19">
      <c r="A122" t="str">
        <f>IF(B122="","",'2026 BG Media Plan'!$B$2)</f>
        <v/>
      </c>
      <c r="B122" t="str">
        <f>IF(AND('2026 BG Media Plan'!G204="y",'2026 BG Media Plan'!H204&lt;&gt;""),'2026 BG Media Plan'!H204,"")</f>
        <v/>
      </c>
      <c r="C122" t="str">
        <f>IF(AND('2026 BG Media Plan'!G204="y",'2026 BG Media Plan'!M204&lt;&gt;""),'2026 BG Media Plan'!M204,"")</f>
        <v/>
      </c>
      <c r="D122" s="3" t="str">
        <f>IF(AND('2026 BG Media Plan'!G204="y",'2026 BG Media Plan'!K204&lt;&gt;""),'2026 BG Media Plan'!K204,"")</f>
        <v/>
      </c>
      <c r="E122" s="3" t="str">
        <f>IF(AND('2026 BG Media Plan'!G204="y",'2026 BG Media Plan'!L204&lt;&gt;""),'2026 BG Media Plan'!L204,"")</f>
        <v/>
      </c>
      <c r="F122" t="str">
        <f>IF(AND(B122&lt;&gt;"",Agreement!$D$17&lt;&gt;""),Agreement!$D$17,"")</f>
        <v/>
      </c>
      <c r="G122" t="str">
        <f>IF(AND(B122&lt;&gt;"",Agreement!$D$19&lt;&gt;""),Agreement!$D$19,"")</f>
        <v/>
      </c>
      <c r="H122" t="str">
        <f>IF(AND(B122&lt;&gt;"",Agreement!$C$24&lt;&gt;""),Agreement!$C$24,"")</f>
        <v/>
      </c>
      <c r="I122" t="str">
        <f>IF(AND('2026 BG Media Plan'!G204="y",'2026 BG Media Plan'!I204&lt;&gt;""),'2026 BG Media Plan'!I204,"")</f>
        <v/>
      </c>
      <c r="K122" t="str">
        <f>IF(AND('2026 BG Media Plan'!G204="y",'2026 BG Media Plan'!J204&lt;&gt;""),'2026 BG Media Plan'!J204,IF(AND('2026 BG Media Plan'!G204="y",'2026 BG Media Plan'!J204="",Agreement!C32&lt;&gt;""),Agreement!C32,""))</f>
        <v/>
      </c>
      <c r="M122" t="str">
        <f>IF(AND(B122&lt;&gt;"",Agreement!$C$12&lt;&gt;""),Agreement!$C$12,"")</f>
        <v/>
      </c>
      <c r="N122" t="str">
        <f>IF(AND(B122&lt;&gt;"",Agreement!$F$12&lt;&gt;""),Agreement!$F$12,"")</f>
        <v/>
      </c>
      <c r="O122" t="str">
        <f>IF(AND(B122&lt;&gt;"",Agreement!$C$13&lt;&gt;""),Agreement!$C$13,"")</f>
        <v/>
      </c>
      <c r="P122" t="str">
        <f>IF(AND(B122&lt;&gt;"",Agreement!$G$13&lt;&gt;""),Agreement!$G$13,"")</f>
        <v/>
      </c>
      <c r="Q122" t="str">
        <f>IF(AND(B122&lt;&gt;"",Agreement!$C$21&lt;&gt;""),Agreement!$C$21,"")</f>
        <v/>
      </c>
      <c r="R122" t="str">
        <f>IF(AND(B122&lt;&gt;"",Agreement!$C$14&lt;&gt;""),Agreement!$C$14,"")</f>
        <v/>
      </c>
      <c r="S122" t="str">
        <f>IF(AND(B122&lt;&gt;"",Agreement!$C$26&lt;&gt;""),Agreement!$C$26,"")</f>
        <v/>
      </c>
    </row>
    <row r="123" spans="1:19">
      <c r="A123" t="str">
        <f>IF(B123="","",'2026 BG Media Plan'!$B$2)</f>
        <v/>
      </c>
      <c r="B123" t="str">
        <f>IF(AND('2026 BG Media Plan'!G205="y",'2026 BG Media Plan'!H205&lt;&gt;""),'2026 BG Media Plan'!H205,"")</f>
        <v/>
      </c>
      <c r="C123" t="str">
        <f>IF(AND('2026 BG Media Plan'!G205="y",'2026 BG Media Plan'!M205&lt;&gt;""),'2026 BG Media Plan'!M205,"")</f>
        <v/>
      </c>
      <c r="D123" s="3" t="str">
        <f>IF(AND('2026 BG Media Plan'!G205="y",'2026 BG Media Plan'!K205&lt;&gt;""),'2026 BG Media Plan'!K205,"")</f>
        <v/>
      </c>
      <c r="E123" s="3" t="str">
        <f>IF(AND('2026 BG Media Plan'!G205="y",'2026 BG Media Plan'!L205&lt;&gt;""),'2026 BG Media Plan'!L205,"")</f>
        <v/>
      </c>
      <c r="F123" t="str">
        <f>IF(AND(B123&lt;&gt;"",Agreement!$D$17&lt;&gt;""),Agreement!$D$17,"")</f>
        <v/>
      </c>
      <c r="G123" t="str">
        <f>IF(AND(B123&lt;&gt;"",Agreement!$D$19&lt;&gt;""),Agreement!$D$19,"")</f>
        <v/>
      </c>
      <c r="H123" t="str">
        <f>IF(AND(B123&lt;&gt;"",Agreement!$C$24&lt;&gt;""),Agreement!$C$24,"")</f>
        <v/>
      </c>
      <c r="I123" t="str">
        <f>IF(AND('2026 BG Media Plan'!G205="y",'2026 BG Media Plan'!I205&lt;&gt;""),'2026 BG Media Plan'!I205,"")</f>
        <v/>
      </c>
      <c r="K123" t="str">
        <f>IF(AND('2026 BG Media Plan'!G205="y",'2026 BG Media Plan'!J205&lt;&gt;""),'2026 BG Media Plan'!J205,IF(AND('2026 BG Media Plan'!G205="y",'2026 BG Media Plan'!J205="",Agreement!C33&lt;&gt;""),Agreement!C33,""))</f>
        <v/>
      </c>
      <c r="M123" t="str">
        <f>IF(AND(B123&lt;&gt;"",Agreement!$C$12&lt;&gt;""),Agreement!$C$12,"")</f>
        <v/>
      </c>
      <c r="N123" t="str">
        <f>IF(AND(B123&lt;&gt;"",Agreement!$F$12&lt;&gt;""),Agreement!$F$12,"")</f>
        <v/>
      </c>
      <c r="O123" t="str">
        <f>IF(AND(B123&lt;&gt;"",Agreement!$C$13&lt;&gt;""),Agreement!$C$13,"")</f>
        <v/>
      </c>
      <c r="P123" t="str">
        <f>IF(AND(B123&lt;&gt;"",Agreement!$G$13&lt;&gt;""),Agreement!$G$13,"")</f>
        <v/>
      </c>
      <c r="Q123" t="str">
        <f>IF(AND(B123&lt;&gt;"",Agreement!$C$21&lt;&gt;""),Agreement!$C$21,"")</f>
        <v/>
      </c>
      <c r="R123" t="str">
        <f>IF(AND(B123&lt;&gt;"",Agreement!$C$14&lt;&gt;""),Agreement!$C$14,"")</f>
        <v/>
      </c>
      <c r="S123" t="str">
        <f>IF(AND(B123&lt;&gt;"",Agreement!$C$26&lt;&gt;""),Agreement!$C$26,"")</f>
        <v/>
      </c>
    </row>
    <row r="124" spans="1:19">
      <c r="A124" t="str">
        <f>IF(B124="","",'2026 BG Media Plan'!$B$2)</f>
        <v/>
      </c>
      <c r="B124" t="str">
        <f>IF(AND('2026 BG Media Plan'!G206="y",'2026 BG Media Plan'!H206&lt;&gt;""),'2026 BG Media Plan'!H206,"")</f>
        <v/>
      </c>
      <c r="C124" t="str">
        <f>IF(AND('2026 BG Media Plan'!G206="y",'2026 BG Media Plan'!M206&lt;&gt;""),'2026 BG Media Plan'!M206,"")</f>
        <v/>
      </c>
      <c r="D124" s="3" t="str">
        <f>IF(AND('2026 BG Media Plan'!G206="y",'2026 BG Media Plan'!K206&lt;&gt;""),'2026 BG Media Plan'!K206,"")</f>
        <v/>
      </c>
      <c r="E124" s="3" t="str">
        <f>IF(AND('2026 BG Media Plan'!G206="y",'2026 BG Media Plan'!L206&lt;&gt;""),'2026 BG Media Plan'!L206,"")</f>
        <v/>
      </c>
      <c r="F124" t="str">
        <f>IF(AND(B124&lt;&gt;"",Agreement!$D$17&lt;&gt;""),Agreement!$D$17,"")</f>
        <v/>
      </c>
      <c r="G124" t="str">
        <f>IF(AND(B124&lt;&gt;"",Agreement!$D$19&lt;&gt;""),Agreement!$D$19,"")</f>
        <v/>
      </c>
      <c r="H124" t="str">
        <f>IF(AND(B124&lt;&gt;"",Agreement!$C$24&lt;&gt;""),Agreement!$C$24,"")</f>
        <v/>
      </c>
      <c r="I124" t="str">
        <f>IF(AND('2026 BG Media Plan'!G206="y",'2026 BG Media Plan'!I206&lt;&gt;""),'2026 BG Media Plan'!I206,"")</f>
        <v/>
      </c>
      <c r="K124" t="str">
        <f>IF(AND('2026 BG Media Plan'!G206="y",'2026 BG Media Plan'!J206&lt;&gt;""),'2026 BG Media Plan'!J206,IF(AND('2026 BG Media Plan'!G206="y",'2026 BG Media Plan'!J206="",Agreement!C35&lt;&gt;""),Agreement!C35,""))</f>
        <v/>
      </c>
      <c r="M124" t="str">
        <f>IF(AND(B124&lt;&gt;"",Agreement!$C$12&lt;&gt;""),Agreement!$C$12,"")</f>
        <v/>
      </c>
      <c r="N124" t="str">
        <f>IF(AND(B124&lt;&gt;"",Agreement!$F$12&lt;&gt;""),Agreement!$F$12,"")</f>
        <v/>
      </c>
      <c r="O124" t="str">
        <f>IF(AND(B124&lt;&gt;"",Agreement!$C$13&lt;&gt;""),Agreement!$C$13,"")</f>
        <v/>
      </c>
      <c r="P124" t="str">
        <f>IF(AND(B124&lt;&gt;"",Agreement!$G$13&lt;&gt;""),Agreement!$G$13,"")</f>
        <v/>
      </c>
      <c r="Q124" t="str">
        <f>IF(AND(B124&lt;&gt;"",Agreement!$C$21&lt;&gt;""),Agreement!$C$21,"")</f>
        <v/>
      </c>
      <c r="R124" t="str">
        <f>IF(AND(B124&lt;&gt;"",Agreement!$C$14&lt;&gt;""),Agreement!$C$14,"")</f>
        <v/>
      </c>
      <c r="S124" t="str">
        <f>IF(AND(B124&lt;&gt;"",Agreement!$C$26&lt;&gt;""),Agreement!$C$26,"")</f>
        <v/>
      </c>
    </row>
    <row r="125" spans="1:19">
      <c r="A125" t="str">
        <f>IF(B125="","",'2026 BG Media Plan'!$B$2)</f>
        <v/>
      </c>
      <c r="B125" t="str">
        <f>IF(AND('2026 BG Media Plan'!G207="y",'2026 BG Media Plan'!H207&lt;&gt;""),'2026 BG Media Plan'!H207,"")</f>
        <v/>
      </c>
      <c r="C125" t="str">
        <f>IF(AND('2026 BG Media Plan'!G207="y",'2026 BG Media Plan'!M207&lt;&gt;""),'2026 BG Media Plan'!M207,"")</f>
        <v/>
      </c>
      <c r="D125" s="3" t="str">
        <f>IF(AND('2026 BG Media Plan'!G207="y",'2026 BG Media Plan'!K207&lt;&gt;""),'2026 BG Media Plan'!K207,"")</f>
        <v/>
      </c>
      <c r="E125" s="3" t="str">
        <f>IF(AND('2026 BG Media Plan'!G207="y",'2026 BG Media Plan'!L207&lt;&gt;""),'2026 BG Media Plan'!L207,"")</f>
        <v/>
      </c>
      <c r="F125" t="str">
        <f>IF(AND(B125&lt;&gt;"",Agreement!$D$17&lt;&gt;""),Agreement!$D$17,"")</f>
        <v/>
      </c>
      <c r="G125" t="str">
        <f>IF(AND(B125&lt;&gt;"",Agreement!$D$19&lt;&gt;""),Agreement!$D$19,"")</f>
        <v/>
      </c>
      <c r="H125" t="str">
        <f>IF(AND(B125&lt;&gt;"",Agreement!$C$24&lt;&gt;""),Agreement!$C$24,"")</f>
        <v/>
      </c>
      <c r="I125" t="str">
        <f>IF(AND('2026 BG Media Plan'!G207="y",'2026 BG Media Plan'!I207&lt;&gt;""),'2026 BG Media Plan'!I207,"")</f>
        <v/>
      </c>
      <c r="K125" t="str">
        <f>IF(AND('2026 BG Media Plan'!G207="y",'2026 BG Media Plan'!J207&lt;&gt;""),'2026 BG Media Plan'!J207,IF(AND('2026 BG Media Plan'!G207="y",'2026 BG Media Plan'!J207="",Agreement!C36&lt;&gt;""),Agreement!C36,""))</f>
        <v/>
      </c>
      <c r="M125" t="str">
        <f>IF(AND(B125&lt;&gt;"",Agreement!$C$12&lt;&gt;""),Agreement!$C$12,"")</f>
        <v/>
      </c>
      <c r="N125" t="str">
        <f>IF(AND(B125&lt;&gt;"",Agreement!$F$12&lt;&gt;""),Agreement!$F$12,"")</f>
        <v/>
      </c>
      <c r="O125" t="str">
        <f>IF(AND(B125&lt;&gt;"",Agreement!$C$13&lt;&gt;""),Agreement!$C$13,"")</f>
        <v/>
      </c>
      <c r="P125" t="str">
        <f>IF(AND(B125&lt;&gt;"",Agreement!$G$13&lt;&gt;""),Agreement!$G$13,"")</f>
        <v/>
      </c>
      <c r="Q125" t="str">
        <f>IF(AND(B125&lt;&gt;"",Agreement!$C$21&lt;&gt;""),Agreement!$C$21,"")</f>
        <v/>
      </c>
      <c r="R125" t="str">
        <f>IF(AND(B125&lt;&gt;"",Agreement!$C$14&lt;&gt;""),Agreement!$C$14,"")</f>
        <v/>
      </c>
      <c r="S125" t="str">
        <f>IF(AND(B125&lt;&gt;"",Agreement!$C$26&lt;&gt;""),Agreement!$C$26,"")</f>
        <v/>
      </c>
    </row>
    <row r="126" spans="1:19">
      <c r="A126" t="str">
        <f>IF(B126="","",'2026 BG Media Plan'!$B$2)</f>
        <v/>
      </c>
      <c r="B126" t="str">
        <f>IF(AND('2026 BG Media Plan'!G208="y",'2026 BG Media Plan'!H208&lt;&gt;""),'2026 BG Media Plan'!H208,"")</f>
        <v/>
      </c>
      <c r="C126" t="str">
        <f>IF(AND('2026 BG Media Plan'!G208="y",'2026 BG Media Plan'!M208&lt;&gt;""),'2026 BG Media Plan'!M208,"")</f>
        <v/>
      </c>
      <c r="D126" s="3" t="str">
        <f>IF(AND('2026 BG Media Plan'!G208="y",'2026 BG Media Plan'!K208&lt;&gt;""),'2026 BG Media Plan'!K208,"")</f>
        <v/>
      </c>
      <c r="E126" s="3" t="str">
        <f>IF(AND('2026 BG Media Plan'!G208="y",'2026 BG Media Plan'!L208&lt;&gt;""),'2026 BG Media Plan'!L208,"")</f>
        <v/>
      </c>
      <c r="F126" t="str">
        <f>IF(AND(B126&lt;&gt;"",Agreement!$D$17&lt;&gt;""),Agreement!$D$17,"")</f>
        <v/>
      </c>
      <c r="G126" t="str">
        <f>IF(AND(B126&lt;&gt;"",Agreement!$D$19&lt;&gt;""),Agreement!$D$19,"")</f>
        <v/>
      </c>
      <c r="H126" t="str">
        <f>IF(AND(B126&lt;&gt;"",Agreement!$C$24&lt;&gt;""),Agreement!$C$24,"")</f>
        <v/>
      </c>
      <c r="I126" t="str">
        <f>IF(AND('2026 BG Media Plan'!G208="y",'2026 BG Media Plan'!I208&lt;&gt;""),'2026 BG Media Plan'!I208,"")</f>
        <v/>
      </c>
      <c r="K126" t="str">
        <f>IF(AND('2026 BG Media Plan'!G208="y",'2026 BG Media Plan'!J208&lt;&gt;""),'2026 BG Media Plan'!J208,IF(AND('2026 BG Media Plan'!G208="y",'2026 BG Media Plan'!J208="",Agreement!C37&lt;&gt;""),Agreement!C37,""))</f>
        <v/>
      </c>
      <c r="M126" t="str">
        <f>IF(AND(B126&lt;&gt;"",Agreement!$C$12&lt;&gt;""),Agreement!$C$12,"")</f>
        <v/>
      </c>
      <c r="N126" t="str">
        <f>IF(AND(B126&lt;&gt;"",Agreement!$F$12&lt;&gt;""),Agreement!$F$12,"")</f>
        <v/>
      </c>
      <c r="O126" t="str">
        <f>IF(AND(B126&lt;&gt;"",Agreement!$C$13&lt;&gt;""),Agreement!$C$13,"")</f>
        <v/>
      </c>
      <c r="P126" t="str">
        <f>IF(AND(B126&lt;&gt;"",Agreement!$G$13&lt;&gt;""),Agreement!$G$13,"")</f>
        <v/>
      </c>
      <c r="Q126" t="str">
        <f>IF(AND(B126&lt;&gt;"",Agreement!$C$21&lt;&gt;""),Agreement!$C$21,"")</f>
        <v/>
      </c>
      <c r="R126" t="str">
        <f>IF(AND(B126&lt;&gt;"",Agreement!$C$14&lt;&gt;""),Agreement!$C$14,"")</f>
        <v/>
      </c>
      <c r="S126" t="str">
        <f>IF(AND(B126&lt;&gt;"",Agreement!$C$26&lt;&gt;""),Agreement!$C$26,"")</f>
        <v/>
      </c>
    </row>
    <row r="127" spans="1:19">
      <c r="A127" t="str">
        <f>IF(B127="","",'2026 BG Media Plan'!$B$2)</f>
        <v/>
      </c>
      <c r="B127" t="str">
        <f>IF(AND('2026 BG Media Plan'!G209="y",'2026 BG Media Plan'!H209&lt;&gt;""),'2026 BG Media Plan'!H209,"")</f>
        <v/>
      </c>
      <c r="C127" t="str">
        <f>IF(AND('2026 BG Media Plan'!G209="y",'2026 BG Media Plan'!M209&lt;&gt;""),'2026 BG Media Plan'!M209,"")</f>
        <v/>
      </c>
      <c r="D127" s="3" t="str">
        <f>IF(AND('2026 BG Media Plan'!G209="y",'2026 BG Media Plan'!K209&lt;&gt;""),'2026 BG Media Plan'!K209,"")</f>
        <v/>
      </c>
      <c r="E127" s="3" t="str">
        <f>IF(AND('2026 BG Media Plan'!G209="y",'2026 BG Media Plan'!L209&lt;&gt;""),'2026 BG Media Plan'!L209,"")</f>
        <v/>
      </c>
      <c r="F127" t="str">
        <f>IF(AND(B127&lt;&gt;"",Agreement!$D$17&lt;&gt;""),Agreement!$D$17,"")</f>
        <v/>
      </c>
      <c r="G127" t="str">
        <f>IF(AND(B127&lt;&gt;"",Agreement!$D$19&lt;&gt;""),Agreement!$D$19,"")</f>
        <v/>
      </c>
      <c r="H127" t="str">
        <f>IF(AND(B127&lt;&gt;"",Agreement!$C$24&lt;&gt;""),Agreement!$C$24,"")</f>
        <v/>
      </c>
      <c r="I127" t="str">
        <f>IF(AND('2026 BG Media Plan'!G209="y",'2026 BG Media Plan'!I209&lt;&gt;""),'2026 BG Media Plan'!I209,"")</f>
        <v/>
      </c>
      <c r="K127" t="str">
        <f>IF(AND('2026 BG Media Plan'!G209="y",'2026 BG Media Plan'!J209&lt;&gt;""),'2026 BG Media Plan'!J209,IF(AND('2026 BG Media Plan'!G209="y",'2026 BG Media Plan'!J209="",Agreement!C38&lt;&gt;""),Agreement!C38,""))</f>
        <v/>
      </c>
      <c r="M127" t="str">
        <f>IF(AND(B127&lt;&gt;"",Agreement!$C$12&lt;&gt;""),Agreement!$C$12,"")</f>
        <v/>
      </c>
      <c r="N127" t="str">
        <f>IF(AND(B127&lt;&gt;"",Agreement!$F$12&lt;&gt;""),Agreement!$F$12,"")</f>
        <v/>
      </c>
      <c r="O127" t="str">
        <f>IF(AND(B127&lt;&gt;"",Agreement!$C$13&lt;&gt;""),Agreement!$C$13,"")</f>
        <v/>
      </c>
      <c r="P127" t="str">
        <f>IF(AND(B127&lt;&gt;"",Agreement!$G$13&lt;&gt;""),Agreement!$G$13,"")</f>
        <v/>
      </c>
      <c r="Q127" t="str">
        <f>IF(AND(B127&lt;&gt;"",Agreement!$C$21&lt;&gt;""),Agreement!$C$21,"")</f>
        <v/>
      </c>
      <c r="R127" t="str">
        <f>IF(AND(B127&lt;&gt;"",Agreement!$C$14&lt;&gt;""),Agreement!$C$14,"")</f>
        <v/>
      </c>
      <c r="S127" t="str">
        <f>IF(AND(B127&lt;&gt;"",Agreement!$C$26&lt;&gt;""),Agreement!$C$26,"")</f>
        <v/>
      </c>
    </row>
    <row r="128" spans="1:19">
      <c r="A128" t="str">
        <f>IF(B128="","",'2026 BG Media Plan'!$B$2)</f>
        <v/>
      </c>
      <c r="B128" t="str">
        <f>IF(AND('2026 BG Media Plan'!G210="y",'2026 BG Media Plan'!H210&lt;&gt;""),'2026 BG Media Plan'!H210,"")</f>
        <v/>
      </c>
      <c r="C128" t="str">
        <f>IF(AND('2026 BG Media Plan'!G210="y",'2026 BG Media Plan'!M210&lt;&gt;""),'2026 BG Media Plan'!M210,"")</f>
        <v/>
      </c>
      <c r="D128" s="3" t="str">
        <f>IF(AND('2026 BG Media Plan'!G210="y",'2026 BG Media Plan'!K210&lt;&gt;""),'2026 BG Media Plan'!K210,"")</f>
        <v/>
      </c>
      <c r="E128" s="3" t="str">
        <f>IF(AND('2026 BG Media Plan'!G210="y",'2026 BG Media Plan'!L210&lt;&gt;""),'2026 BG Media Plan'!L210,"")</f>
        <v/>
      </c>
      <c r="F128" t="str">
        <f>IF(AND(B128&lt;&gt;"",Agreement!$D$17&lt;&gt;""),Agreement!$D$17,"")</f>
        <v/>
      </c>
      <c r="G128" t="str">
        <f>IF(AND(B128&lt;&gt;"",Agreement!$D$19&lt;&gt;""),Agreement!$D$19,"")</f>
        <v/>
      </c>
      <c r="H128" t="str">
        <f>IF(AND(B128&lt;&gt;"",Agreement!$C$24&lt;&gt;""),Agreement!$C$24,"")</f>
        <v/>
      </c>
      <c r="I128" t="str">
        <f>IF(AND('2026 BG Media Plan'!G210="y",'2026 BG Media Plan'!I210&lt;&gt;""),'2026 BG Media Plan'!I210,"")</f>
        <v/>
      </c>
      <c r="K128" t="str">
        <f>IF(AND('2026 BG Media Plan'!G210="y",'2026 BG Media Plan'!J210&lt;&gt;""),'2026 BG Media Plan'!J210,IF(AND('2026 BG Media Plan'!G210="y",'2026 BG Media Plan'!J210="",Agreement!C39&lt;&gt;""),Agreement!C39,""))</f>
        <v/>
      </c>
      <c r="M128" t="str">
        <f>IF(AND(B128&lt;&gt;"",Agreement!$C$12&lt;&gt;""),Agreement!$C$12,"")</f>
        <v/>
      </c>
      <c r="N128" t="str">
        <f>IF(AND(B128&lt;&gt;"",Agreement!$F$12&lt;&gt;""),Agreement!$F$12,"")</f>
        <v/>
      </c>
      <c r="O128" t="str">
        <f>IF(AND(B128&lt;&gt;"",Agreement!$C$13&lt;&gt;""),Agreement!$C$13,"")</f>
        <v/>
      </c>
      <c r="P128" t="str">
        <f>IF(AND(B128&lt;&gt;"",Agreement!$G$13&lt;&gt;""),Agreement!$G$13,"")</f>
        <v/>
      </c>
      <c r="Q128" t="str">
        <f>IF(AND(B128&lt;&gt;"",Agreement!$C$21&lt;&gt;""),Agreement!$C$21,"")</f>
        <v/>
      </c>
      <c r="R128" t="str">
        <f>IF(AND(B128&lt;&gt;"",Agreement!$C$14&lt;&gt;""),Agreement!$C$14,"")</f>
        <v/>
      </c>
      <c r="S128" t="str">
        <f>IF(AND(B128&lt;&gt;"",Agreement!$C$26&lt;&gt;""),Agreement!$C$26,"")</f>
        <v/>
      </c>
    </row>
    <row r="129" spans="1:19">
      <c r="A129" t="str">
        <f>IF(B129="","",'2026 BG Media Plan'!$B$2)</f>
        <v/>
      </c>
      <c r="B129" t="str">
        <f>IF(AND('2026 BG Media Plan'!G211="y",'2026 BG Media Plan'!H211&lt;&gt;""),'2026 BG Media Plan'!H211,"")</f>
        <v/>
      </c>
      <c r="C129" t="str">
        <f>IF(AND('2026 BG Media Plan'!G211="y",'2026 BG Media Plan'!M211&lt;&gt;""),'2026 BG Media Plan'!M211,"")</f>
        <v/>
      </c>
      <c r="D129" s="3" t="str">
        <f>IF(AND('2026 BG Media Plan'!G211="y",'2026 BG Media Plan'!K211&lt;&gt;""),'2026 BG Media Plan'!K211,"")</f>
        <v/>
      </c>
      <c r="E129" s="3" t="str">
        <f>IF(AND('2026 BG Media Plan'!G211="y",'2026 BG Media Plan'!L211&lt;&gt;""),'2026 BG Media Plan'!L211,"")</f>
        <v/>
      </c>
      <c r="F129" t="str">
        <f>IF(AND(B129&lt;&gt;"",Agreement!$D$17&lt;&gt;""),Agreement!$D$17,"")</f>
        <v/>
      </c>
      <c r="G129" t="str">
        <f>IF(AND(B129&lt;&gt;"",Agreement!$D$19&lt;&gt;""),Agreement!$D$19,"")</f>
        <v/>
      </c>
      <c r="H129" t="str">
        <f>IF(AND(B129&lt;&gt;"",Agreement!$C$24&lt;&gt;""),Agreement!$C$24,"")</f>
        <v/>
      </c>
      <c r="I129" t="str">
        <f>IF(AND('2026 BG Media Plan'!G211="y",'2026 BG Media Plan'!I211&lt;&gt;""),'2026 BG Media Plan'!I211,"")</f>
        <v/>
      </c>
      <c r="K129" t="str">
        <f>IF(AND('2026 BG Media Plan'!G211="y",'2026 BG Media Plan'!J211&lt;&gt;""),'2026 BG Media Plan'!J211,IF(AND('2026 BG Media Plan'!G211="y",'2026 BG Media Plan'!J211="",Agreement!C40&lt;&gt;""),Agreement!C40,""))</f>
        <v/>
      </c>
      <c r="M129" t="str">
        <f>IF(AND(B129&lt;&gt;"",Agreement!$C$12&lt;&gt;""),Agreement!$C$12,"")</f>
        <v/>
      </c>
      <c r="N129" t="str">
        <f>IF(AND(B129&lt;&gt;"",Agreement!$F$12&lt;&gt;""),Agreement!$F$12,"")</f>
        <v/>
      </c>
      <c r="O129" t="str">
        <f>IF(AND(B129&lt;&gt;"",Agreement!$C$13&lt;&gt;""),Agreement!$C$13,"")</f>
        <v/>
      </c>
      <c r="P129" t="str">
        <f>IF(AND(B129&lt;&gt;"",Agreement!$G$13&lt;&gt;""),Agreement!$G$13,"")</f>
        <v/>
      </c>
      <c r="Q129" t="str">
        <f>IF(AND(B129&lt;&gt;"",Agreement!$C$21&lt;&gt;""),Agreement!$C$21,"")</f>
        <v/>
      </c>
      <c r="R129" t="str">
        <f>IF(AND(B129&lt;&gt;"",Agreement!$C$14&lt;&gt;""),Agreement!$C$14,"")</f>
        <v/>
      </c>
      <c r="S129" t="str">
        <f>IF(AND(B129&lt;&gt;"",Agreement!$C$26&lt;&gt;""),Agreement!$C$26,"")</f>
        <v/>
      </c>
    </row>
    <row r="130" spans="1:19">
      <c r="A130" t="str">
        <f>IF(B130="","",'2026 BG Media Plan'!$B$2)</f>
        <v/>
      </c>
      <c r="B130" t="str">
        <f>IF(AND('2026 BG Media Plan'!G212="y",'2026 BG Media Plan'!H212&lt;&gt;""),'2026 BG Media Plan'!H212,"")</f>
        <v/>
      </c>
      <c r="C130" t="str">
        <f>IF(AND('2026 BG Media Plan'!G212="y",'2026 BG Media Plan'!M212&lt;&gt;""),'2026 BG Media Plan'!M212,"")</f>
        <v/>
      </c>
      <c r="D130" s="3" t="str">
        <f>IF(AND('2026 BG Media Plan'!G212="y",'2026 BG Media Plan'!K212&lt;&gt;""),'2026 BG Media Plan'!K212,"")</f>
        <v/>
      </c>
      <c r="E130" s="3" t="str">
        <f>IF(AND('2026 BG Media Plan'!G212="y",'2026 BG Media Plan'!L212&lt;&gt;""),'2026 BG Media Plan'!L212,"")</f>
        <v/>
      </c>
      <c r="F130" t="str">
        <f>IF(AND(B130&lt;&gt;"",Agreement!$D$17&lt;&gt;""),Agreement!$D$17,"")</f>
        <v/>
      </c>
      <c r="G130" t="str">
        <f>IF(AND(B130&lt;&gt;"",Agreement!$D$19&lt;&gt;""),Agreement!$D$19,"")</f>
        <v/>
      </c>
      <c r="H130" t="str">
        <f>IF(AND(B130&lt;&gt;"",Agreement!$C$24&lt;&gt;""),Agreement!$C$24,"")</f>
        <v/>
      </c>
      <c r="I130" t="str">
        <f>IF(AND('2026 BG Media Plan'!G212="y",'2026 BG Media Plan'!I212&lt;&gt;""),'2026 BG Media Plan'!I212,"")</f>
        <v/>
      </c>
      <c r="K130" t="str">
        <f>IF(AND('2026 BG Media Plan'!G212="y",'2026 BG Media Plan'!J212&lt;&gt;""),'2026 BG Media Plan'!J212,IF(AND('2026 BG Media Plan'!G212="y",'2026 BG Media Plan'!J212="",Agreement!C41&lt;&gt;""),Agreement!C41,""))</f>
        <v/>
      </c>
      <c r="M130" t="str">
        <f>IF(AND(B130&lt;&gt;"",Agreement!$C$12&lt;&gt;""),Agreement!$C$12,"")</f>
        <v/>
      </c>
      <c r="N130" t="str">
        <f>IF(AND(B130&lt;&gt;"",Agreement!$F$12&lt;&gt;""),Agreement!$F$12,"")</f>
        <v/>
      </c>
      <c r="O130" t="str">
        <f>IF(AND(B130&lt;&gt;"",Agreement!$C$13&lt;&gt;""),Agreement!$C$13,"")</f>
        <v/>
      </c>
      <c r="P130" t="str">
        <f>IF(AND(B130&lt;&gt;"",Agreement!$G$13&lt;&gt;""),Agreement!$G$13,"")</f>
        <v/>
      </c>
      <c r="Q130" t="str">
        <f>IF(AND(B130&lt;&gt;"",Agreement!$C$21&lt;&gt;""),Agreement!$C$21,"")</f>
        <v/>
      </c>
      <c r="R130" t="str">
        <f>IF(AND(B130&lt;&gt;"",Agreement!$C$14&lt;&gt;""),Agreement!$C$14,"")</f>
        <v/>
      </c>
      <c r="S130" t="str">
        <f>IF(AND(B130&lt;&gt;"",Agreement!$C$26&lt;&gt;""),Agreement!$C$26,"")</f>
        <v/>
      </c>
    </row>
    <row r="131" spans="1:19">
      <c r="A131" t="str">
        <f>IF(B131="","",'2026 BG Media Plan'!$B$2)</f>
        <v/>
      </c>
      <c r="B131" t="str">
        <f>IF(AND('2026 BG Media Plan'!G213="y",'2026 BG Media Plan'!H213&lt;&gt;""),'2026 BG Media Plan'!H213,"")</f>
        <v/>
      </c>
      <c r="C131" t="str">
        <f>IF(AND('2026 BG Media Plan'!G213="y",'2026 BG Media Plan'!M213&lt;&gt;""),'2026 BG Media Plan'!M213,"")</f>
        <v/>
      </c>
      <c r="D131" s="3" t="str">
        <f>IF(AND('2026 BG Media Plan'!G213="y",'2026 BG Media Plan'!K213&lt;&gt;""),'2026 BG Media Plan'!K213,"")</f>
        <v/>
      </c>
      <c r="E131" s="3" t="str">
        <f>IF(AND('2026 BG Media Plan'!G213="y",'2026 BG Media Plan'!L213&lt;&gt;""),'2026 BG Media Plan'!L213,"")</f>
        <v/>
      </c>
      <c r="F131" t="str">
        <f>IF(AND(B131&lt;&gt;"",Agreement!$D$17&lt;&gt;""),Agreement!$D$17,"")</f>
        <v/>
      </c>
      <c r="G131" t="str">
        <f>IF(AND(B131&lt;&gt;"",Agreement!$D$19&lt;&gt;""),Agreement!$D$19,"")</f>
        <v/>
      </c>
      <c r="H131" t="str">
        <f>IF(AND(B131&lt;&gt;"",Agreement!$C$24&lt;&gt;""),Agreement!$C$24,"")</f>
        <v/>
      </c>
      <c r="I131" t="str">
        <f>IF(AND('2026 BG Media Plan'!G213="y",'2026 BG Media Plan'!I213&lt;&gt;""),'2026 BG Media Plan'!I213,"")</f>
        <v/>
      </c>
      <c r="K131" t="str">
        <f>IF(AND('2026 BG Media Plan'!G213="y",'2026 BG Media Plan'!J213&lt;&gt;""),'2026 BG Media Plan'!J213,IF(AND('2026 BG Media Plan'!G213="y",'2026 BG Media Plan'!J213="",Agreement!C42&lt;&gt;""),Agreement!C42,""))</f>
        <v/>
      </c>
      <c r="M131" t="str">
        <f>IF(AND(B131&lt;&gt;"",Agreement!$C$12&lt;&gt;""),Agreement!$C$12,"")</f>
        <v/>
      </c>
      <c r="N131" t="str">
        <f>IF(AND(B131&lt;&gt;"",Agreement!$F$12&lt;&gt;""),Agreement!$F$12,"")</f>
        <v/>
      </c>
      <c r="O131" t="str">
        <f>IF(AND(B131&lt;&gt;"",Agreement!$C$13&lt;&gt;""),Agreement!$C$13,"")</f>
        <v/>
      </c>
      <c r="P131" t="str">
        <f>IF(AND(B131&lt;&gt;"",Agreement!$G$13&lt;&gt;""),Agreement!$G$13,"")</f>
        <v/>
      </c>
      <c r="Q131" t="str">
        <f>IF(AND(B131&lt;&gt;"",Agreement!$C$21&lt;&gt;""),Agreement!$C$21,"")</f>
        <v/>
      </c>
      <c r="R131" t="str">
        <f>IF(AND(B131&lt;&gt;"",Agreement!$C$14&lt;&gt;""),Agreement!$C$14,"")</f>
        <v/>
      </c>
      <c r="S131" t="str">
        <f>IF(AND(B131&lt;&gt;"",Agreement!$C$26&lt;&gt;""),Agreement!$C$26,"")</f>
        <v/>
      </c>
    </row>
    <row r="132" spans="1:19">
      <c r="A132" t="str">
        <f>IF(B132="","",'2026 BG Media Plan'!$B$2)</f>
        <v/>
      </c>
      <c r="B132" t="str">
        <f>IF(AND('2026 BG Media Plan'!G214="y",'2026 BG Media Plan'!H214&lt;&gt;""),'2026 BG Media Plan'!H214,"")</f>
        <v/>
      </c>
      <c r="C132" t="str">
        <f>IF(AND('2026 BG Media Plan'!G214="y",'2026 BG Media Plan'!M214&lt;&gt;""),'2026 BG Media Plan'!M214,"")</f>
        <v/>
      </c>
      <c r="D132" s="3" t="str">
        <f>IF(AND('2026 BG Media Plan'!G214="y",'2026 BG Media Plan'!K214&lt;&gt;""),'2026 BG Media Plan'!K214,"")</f>
        <v/>
      </c>
      <c r="E132" s="3" t="str">
        <f>IF(AND('2026 BG Media Plan'!G214="y",'2026 BG Media Plan'!L214&lt;&gt;""),'2026 BG Media Plan'!L214,"")</f>
        <v/>
      </c>
      <c r="F132" t="str">
        <f>IF(AND(B132&lt;&gt;"",Agreement!$D$17&lt;&gt;""),Agreement!$D$17,"")</f>
        <v/>
      </c>
      <c r="G132" t="str">
        <f>IF(AND(B132&lt;&gt;"",Agreement!$D$19&lt;&gt;""),Agreement!$D$19,"")</f>
        <v/>
      </c>
      <c r="H132" t="str">
        <f>IF(AND(B132&lt;&gt;"",Agreement!$C$24&lt;&gt;""),Agreement!$C$24,"")</f>
        <v/>
      </c>
      <c r="I132" t="str">
        <f>IF(AND('2026 BG Media Plan'!G214="y",'2026 BG Media Plan'!I214&lt;&gt;""),'2026 BG Media Plan'!I214,"")</f>
        <v/>
      </c>
      <c r="K132" t="str">
        <f>IF(AND('2026 BG Media Plan'!G214="y",'2026 BG Media Plan'!J214&lt;&gt;""),'2026 BG Media Plan'!J214,IF(AND('2026 BG Media Plan'!G214="y",'2026 BG Media Plan'!J214="",Agreement!C43&lt;&gt;""),Agreement!C43,""))</f>
        <v/>
      </c>
      <c r="M132" t="str">
        <f>IF(AND(B132&lt;&gt;"",Agreement!$C$12&lt;&gt;""),Agreement!$C$12,"")</f>
        <v/>
      </c>
      <c r="N132" t="str">
        <f>IF(AND(B132&lt;&gt;"",Agreement!$F$12&lt;&gt;""),Agreement!$F$12,"")</f>
        <v/>
      </c>
      <c r="O132" t="str">
        <f>IF(AND(B132&lt;&gt;"",Agreement!$C$13&lt;&gt;""),Agreement!$C$13,"")</f>
        <v/>
      </c>
      <c r="P132" t="str">
        <f>IF(AND(B132&lt;&gt;"",Agreement!$G$13&lt;&gt;""),Agreement!$G$13,"")</f>
        <v/>
      </c>
      <c r="Q132" t="str">
        <f>IF(AND(B132&lt;&gt;"",Agreement!$C$21&lt;&gt;""),Agreement!$C$21,"")</f>
        <v/>
      </c>
      <c r="R132" t="str">
        <f>IF(AND(B132&lt;&gt;"",Agreement!$C$14&lt;&gt;""),Agreement!$C$14,"")</f>
        <v/>
      </c>
      <c r="S132" t="str">
        <f>IF(AND(B132&lt;&gt;"",Agreement!$C$26&lt;&gt;""),Agreement!$C$26,"")</f>
        <v/>
      </c>
    </row>
    <row r="133" spans="1:19">
      <c r="A133" t="str">
        <f>IF(B133="","",'2026 BG Media Plan'!$B$2)</f>
        <v/>
      </c>
      <c r="B133" t="str">
        <f>IF(AND('2026 BG Media Plan'!G215="y",'2026 BG Media Plan'!H215&lt;&gt;""),'2026 BG Media Plan'!H215,"")</f>
        <v/>
      </c>
      <c r="C133" t="str">
        <f>IF(AND('2026 BG Media Plan'!G215="y",'2026 BG Media Plan'!M215&lt;&gt;""),'2026 BG Media Plan'!M215,"")</f>
        <v/>
      </c>
      <c r="D133" s="3" t="str">
        <f>IF(AND('2026 BG Media Plan'!G215="y",'2026 BG Media Plan'!K215&lt;&gt;""),'2026 BG Media Plan'!K215,"")</f>
        <v/>
      </c>
      <c r="E133" s="3" t="str">
        <f>IF(AND('2026 BG Media Plan'!G215="y",'2026 BG Media Plan'!L215&lt;&gt;""),'2026 BG Media Plan'!L215,"")</f>
        <v/>
      </c>
      <c r="F133" t="str">
        <f>IF(AND(B133&lt;&gt;"",Agreement!$D$17&lt;&gt;""),Agreement!$D$17,"")</f>
        <v/>
      </c>
      <c r="G133" t="str">
        <f>IF(AND(B133&lt;&gt;"",Agreement!$D$19&lt;&gt;""),Agreement!$D$19,"")</f>
        <v/>
      </c>
      <c r="H133" t="str">
        <f>IF(AND(B133&lt;&gt;"",Agreement!$C$24&lt;&gt;""),Agreement!$C$24,"")</f>
        <v/>
      </c>
      <c r="I133" t="str">
        <f>IF(AND('2026 BG Media Plan'!G215="y",'2026 BG Media Plan'!I215&lt;&gt;""),'2026 BG Media Plan'!I215,"")</f>
        <v/>
      </c>
      <c r="K133" t="str">
        <f>IF(AND('2026 BG Media Plan'!G215="y",'2026 BG Media Plan'!J215&lt;&gt;""),'2026 BG Media Plan'!J215,IF(AND('2026 BG Media Plan'!G215="y",'2026 BG Media Plan'!J215="",Agreement!C44&lt;&gt;""),Agreement!C44,""))</f>
        <v/>
      </c>
      <c r="M133" t="str">
        <f>IF(AND(B133&lt;&gt;"",Agreement!$C$12&lt;&gt;""),Agreement!$C$12,"")</f>
        <v/>
      </c>
      <c r="N133" t="str">
        <f>IF(AND(B133&lt;&gt;"",Agreement!$F$12&lt;&gt;""),Agreement!$F$12,"")</f>
        <v/>
      </c>
      <c r="O133" t="str">
        <f>IF(AND(B133&lt;&gt;"",Agreement!$C$13&lt;&gt;""),Agreement!$C$13,"")</f>
        <v/>
      </c>
      <c r="P133" t="str">
        <f>IF(AND(B133&lt;&gt;"",Agreement!$G$13&lt;&gt;""),Agreement!$G$13,"")</f>
        <v/>
      </c>
      <c r="Q133" t="str">
        <f>IF(AND(B133&lt;&gt;"",Agreement!$C$21&lt;&gt;""),Agreement!$C$21,"")</f>
        <v/>
      </c>
      <c r="R133" t="str">
        <f>IF(AND(B133&lt;&gt;"",Agreement!$C$14&lt;&gt;""),Agreement!$C$14,"")</f>
        <v/>
      </c>
      <c r="S133" t="str">
        <f>IF(AND(B133&lt;&gt;"",Agreement!$C$26&lt;&gt;""),Agreement!$C$26,"")</f>
        <v/>
      </c>
    </row>
    <row r="134" spans="1:19" s="1" customFormat="1">
      <c r="A134" s="1" t="str">
        <f>IF(B134="","",'2026 BG Media Plan'!$B$2)</f>
        <v/>
      </c>
      <c r="B134" s="1" t="str">
        <f>IF(AND('2026 BG Media Plan'!G220="y",'2026 BG Media Plan'!H220&lt;&gt;""),'2026 BG Media Plan'!H220,"")</f>
        <v/>
      </c>
      <c r="C134" s="1" t="str">
        <f>IF(AND('2026 BG Media Plan'!G220="y",'2026 BG Media Plan'!M220&lt;&gt;""),'2026 BG Media Plan'!M220,"")</f>
        <v/>
      </c>
      <c r="D134" s="194" t="str">
        <f>IF(AND('2026 BG Media Plan'!G220="y",'2026 BG Media Plan'!K220&lt;&gt;""),'2026 BG Media Plan'!K220,"")</f>
        <v/>
      </c>
      <c r="E134" s="194" t="str">
        <f>IF(AND('2026 BG Media Plan'!G220="y",'2026 BG Media Plan'!L220&lt;&gt;""),'2026 BG Media Plan'!L220,"")</f>
        <v/>
      </c>
      <c r="F134" s="1" t="str">
        <f>IF(AND(B134&lt;&gt;"",Agreement!$D$17&lt;&gt;""),Agreement!$D$17,"")</f>
        <v/>
      </c>
      <c r="G134" s="1" t="str">
        <f>IF(AND(B134&lt;&gt;"",Agreement!$D$19&lt;&gt;""),Agreement!$D$19,"")</f>
        <v/>
      </c>
      <c r="H134" s="1" t="str">
        <f>IF(AND(B134&lt;&gt;"",Agreement!$C$24&lt;&gt;""),Agreement!$C$24,"")</f>
        <v/>
      </c>
      <c r="I134" s="1" t="str">
        <f>IF(AND('2026 BG Media Plan'!G220="y",'2026 BG Media Plan'!I220&lt;&gt;""),'2026 BG Media Plan'!I220,"")</f>
        <v/>
      </c>
      <c r="K134" s="1" t="str">
        <f>IF(AND('2026 BG Media Plan'!G220="y",'2026 BG Media Plan'!J220&lt;&gt;""),'2026 BG Media Plan'!J220,IF(AND('2026 BG Media Plan'!G220="y",'2026 BG Media Plan'!J220="",Agreement!C38&lt;&gt;""),Agreement!C38,""))</f>
        <v/>
      </c>
      <c r="M134" s="1" t="str">
        <f>IF(AND(B134&lt;&gt;"",Agreement!$C$12&lt;&gt;""),Agreement!$C$12,"")</f>
        <v/>
      </c>
      <c r="N134" s="1" t="str">
        <f>IF(AND(B134&lt;&gt;"",Agreement!$F$12&lt;&gt;""),Agreement!$F$12,"")</f>
        <v/>
      </c>
      <c r="O134" s="1" t="str">
        <f>IF(AND(B134&lt;&gt;"",Agreement!$C$13&lt;&gt;""),Agreement!$C$13,"")</f>
        <v/>
      </c>
      <c r="P134" s="1" t="str">
        <f>IF(AND(B134&lt;&gt;"",Agreement!$G$13&lt;&gt;""),Agreement!$G$13,"")</f>
        <v/>
      </c>
      <c r="Q134" s="1" t="str">
        <f>IF(AND(B134&lt;&gt;"",Agreement!$C$21&lt;&gt;""),Agreement!$C$21,"")</f>
        <v/>
      </c>
      <c r="R134" s="1" t="str">
        <f>IF(AND(B134&lt;&gt;"",Agreement!$C$14&lt;&gt;""),Agreement!$C$14,"")</f>
        <v/>
      </c>
      <c r="S134" s="1" t="str">
        <f>IF(AND(B134&lt;&gt;"",Agreement!$C$26&lt;&gt;""),Agreement!$C$26,"")</f>
        <v/>
      </c>
    </row>
    <row r="135" spans="1:19">
      <c r="A135" t="str">
        <f>IF(B135="","",'2026 BG Media Plan'!$B$2)</f>
        <v/>
      </c>
      <c r="B135" t="str">
        <f>IF(AND('2026 BG Media Plan'!G221="y",'2026 BG Media Plan'!H221&lt;&gt;""),'2026 BG Media Plan'!H221,"")</f>
        <v/>
      </c>
      <c r="C135" t="str">
        <f>IF(AND('2026 BG Media Plan'!G221="y",'2026 BG Media Plan'!M221&lt;&gt;""),'2026 BG Media Plan'!M221,"")</f>
        <v/>
      </c>
      <c r="D135" s="3" t="str">
        <f>IF(AND('2026 BG Media Plan'!G221="y",'2026 BG Media Plan'!K221&lt;&gt;""),'2026 BG Media Plan'!K221,"")</f>
        <v/>
      </c>
      <c r="E135" s="3" t="str">
        <f>IF(AND('2026 BG Media Plan'!G221="y",'2026 BG Media Plan'!L221&lt;&gt;""),'2026 BG Media Plan'!L221,"")</f>
        <v/>
      </c>
      <c r="F135" t="str">
        <f>IF(AND(B135&lt;&gt;"",Agreement!$D$17&lt;&gt;""),Agreement!$D$17,"")</f>
        <v/>
      </c>
      <c r="G135" t="str">
        <f>IF(AND(B135&lt;&gt;"",Agreement!$D$19&lt;&gt;""),Agreement!$D$19,"")</f>
        <v/>
      </c>
      <c r="H135" t="str">
        <f>IF(AND(B135&lt;&gt;"",Agreement!$C$24&lt;&gt;""),Agreement!$C$24,"")</f>
        <v/>
      </c>
      <c r="I135" t="str">
        <f>IF(AND('2026 BG Media Plan'!G221="y",'2026 BG Media Plan'!I221&lt;&gt;""),'2026 BG Media Plan'!I221,"")</f>
        <v/>
      </c>
      <c r="K135" t="str">
        <f>IF(AND('2026 BG Media Plan'!G221="y",'2026 BG Media Plan'!J221&lt;&gt;""),'2026 BG Media Plan'!J221,IF(AND('2026 BG Media Plan'!G221="y",'2026 BG Media Plan'!J221="",Agreement!C39&lt;&gt;""),Agreement!C39,""))</f>
        <v/>
      </c>
      <c r="M135" t="str">
        <f>IF(AND(B135&lt;&gt;"",Agreement!$C$12&lt;&gt;""),Agreement!$C$12,"")</f>
        <v/>
      </c>
      <c r="N135" t="str">
        <f>IF(AND(B135&lt;&gt;"",Agreement!$F$12&lt;&gt;""),Agreement!$F$12,"")</f>
        <v/>
      </c>
      <c r="O135" t="str">
        <f>IF(AND(B135&lt;&gt;"",Agreement!$C$13&lt;&gt;""),Agreement!$C$13,"")</f>
        <v/>
      </c>
      <c r="P135" t="str">
        <f>IF(AND(B135&lt;&gt;"",Agreement!$G$13&lt;&gt;""),Agreement!$G$13,"")</f>
        <v/>
      </c>
      <c r="Q135" t="str">
        <f>IF(AND(B135&lt;&gt;"",Agreement!$C$21&lt;&gt;""),Agreement!$C$21,"")</f>
        <v/>
      </c>
      <c r="R135" t="str">
        <f>IF(AND(B135&lt;&gt;"",Agreement!$C$14&lt;&gt;""),Agreement!$C$14,"")</f>
        <v/>
      </c>
      <c r="S135" t="str">
        <f>IF(AND(B135&lt;&gt;"",Agreement!$C$26&lt;&gt;""),Agreement!$C$26,"")</f>
        <v/>
      </c>
    </row>
    <row r="136" spans="1:19">
      <c r="A136" t="str">
        <f>IF(B136="","",'2026 BG Media Plan'!$B$2)</f>
        <v/>
      </c>
      <c r="B136" t="str">
        <f>IF(AND('2026 BG Media Plan'!G222="y",'2026 BG Media Plan'!H222&lt;&gt;""),'2026 BG Media Plan'!H222,"")</f>
        <v/>
      </c>
      <c r="C136" t="str">
        <f>IF(AND('2026 BG Media Plan'!G222="y",'2026 BG Media Plan'!M222&lt;&gt;""),'2026 BG Media Plan'!M222,"")</f>
        <v/>
      </c>
      <c r="D136" s="3" t="str">
        <f>IF(AND('2026 BG Media Plan'!G222="y",'2026 BG Media Plan'!K222&lt;&gt;""),'2026 BG Media Plan'!K222,"")</f>
        <v/>
      </c>
      <c r="E136" s="3" t="str">
        <f>IF(AND('2026 BG Media Plan'!G222="y",'2026 BG Media Plan'!L222&lt;&gt;""),'2026 BG Media Plan'!L222,"")</f>
        <v/>
      </c>
      <c r="F136" t="str">
        <f>IF(AND(B136&lt;&gt;"",Agreement!$D$17&lt;&gt;""),Agreement!$D$17,"")</f>
        <v/>
      </c>
      <c r="G136" t="str">
        <f>IF(AND(B136&lt;&gt;"",Agreement!$D$19&lt;&gt;""),Agreement!$D$19,"")</f>
        <v/>
      </c>
      <c r="H136" t="str">
        <f>IF(AND(B136&lt;&gt;"",Agreement!$C$24&lt;&gt;""),Agreement!$C$24,"")</f>
        <v/>
      </c>
      <c r="I136" t="str">
        <f>IF(AND('2026 BG Media Plan'!G222="y",'2026 BG Media Plan'!I222&lt;&gt;""),'2026 BG Media Plan'!I222,"")</f>
        <v/>
      </c>
      <c r="K136" t="str">
        <f>IF(AND('2026 BG Media Plan'!G222="y",'2026 BG Media Plan'!J222&lt;&gt;""),'2026 BG Media Plan'!J222,IF(AND('2026 BG Media Plan'!G222="y",'2026 BG Media Plan'!J222="",Agreement!C40&lt;&gt;""),Agreement!C40,""))</f>
        <v/>
      </c>
      <c r="M136" t="str">
        <f>IF(AND(B136&lt;&gt;"",Agreement!$C$12&lt;&gt;""),Agreement!$C$12,"")</f>
        <v/>
      </c>
      <c r="N136" t="str">
        <f>IF(AND(B136&lt;&gt;"",Agreement!$F$12&lt;&gt;""),Agreement!$F$12,"")</f>
        <v/>
      </c>
      <c r="O136" t="str">
        <f>IF(AND(B136&lt;&gt;"",Agreement!$C$13&lt;&gt;""),Agreement!$C$13,"")</f>
        <v/>
      </c>
      <c r="P136" t="str">
        <f>IF(AND(B136&lt;&gt;"",Agreement!$G$13&lt;&gt;""),Agreement!$G$13,"")</f>
        <v/>
      </c>
      <c r="Q136" t="str">
        <f>IF(AND(B136&lt;&gt;"",Agreement!$C$21&lt;&gt;""),Agreement!$C$21,"")</f>
        <v/>
      </c>
      <c r="R136" t="str">
        <f>IF(AND(B136&lt;&gt;"",Agreement!$C$14&lt;&gt;""),Agreement!$C$14,"")</f>
        <v/>
      </c>
      <c r="S136" t="str">
        <f>IF(AND(B136&lt;&gt;"",Agreement!$C$26&lt;&gt;""),Agreement!$C$26,"")</f>
        <v/>
      </c>
    </row>
    <row r="137" spans="1:19">
      <c r="A137" t="str">
        <f>IF(B137="","",'2026 BG Media Plan'!$B$2)</f>
        <v/>
      </c>
      <c r="B137" t="str">
        <f>IF(AND('2026 BG Media Plan'!G223="y",'2026 BG Media Plan'!H223&lt;&gt;""),'2026 BG Media Plan'!H223,"")</f>
        <v/>
      </c>
      <c r="C137" t="str">
        <f>IF(AND('2026 BG Media Plan'!G223="y",'2026 BG Media Plan'!M223&lt;&gt;""),'2026 BG Media Plan'!M223,"")</f>
        <v/>
      </c>
      <c r="D137" s="3" t="str">
        <f>IF(AND('2026 BG Media Plan'!G223="y",'2026 BG Media Plan'!K223&lt;&gt;""),'2026 BG Media Plan'!K223,"")</f>
        <v/>
      </c>
      <c r="E137" s="3" t="str">
        <f>IF(AND('2026 BG Media Plan'!G223="y",'2026 BG Media Plan'!L223&lt;&gt;""),'2026 BG Media Plan'!L223,"")</f>
        <v/>
      </c>
      <c r="F137" t="str">
        <f>IF(AND(B137&lt;&gt;"",Agreement!$D$17&lt;&gt;""),Agreement!$D$17,"")</f>
        <v/>
      </c>
      <c r="G137" t="str">
        <f>IF(AND(B137&lt;&gt;"",Agreement!$D$19&lt;&gt;""),Agreement!$D$19,"")</f>
        <v/>
      </c>
      <c r="H137" t="str">
        <f>IF(AND(B137&lt;&gt;"",Agreement!$C$24&lt;&gt;""),Agreement!$C$24,"")</f>
        <v/>
      </c>
      <c r="I137" t="str">
        <f>IF(AND('2026 BG Media Plan'!G223="y",'2026 BG Media Plan'!I223&lt;&gt;""),'2026 BG Media Plan'!I223,"")</f>
        <v/>
      </c>
      <c r="K137" t="str">
        <f>IF(AND('2026 BG Media Plan'!G223="y",'2026 BG Media Plan'!J223&lt;&gt;""),'2026 BG Media Plan'!J223,IF(AND('2026 BG Media Plan'!G223="y",'2026 BG Media Plan'!J223="",Agreement!C41&lt;&gt;""),Agreement!C41,""))</f>
        <v/>
      </c>
      <c r="M137" t="str">
        <f>IF(AND(B137&lt;&gt;"",Agreement!$C$12&lt;&gt;""),Agreement!$C$12,"")</f>
        <v/>
      </c>
      <c r="N137" t="str">
        <f>IF(AND(B137&lt;&gt;"",Agreement!$F$12&lt;&gt;""),Agreement!$F$12,"")</f>
        <v/>
      </c>
      <c r="O137" t="str">
        <f>IF(AND(B137&lt;&gt;"",Agreement!$C$13&lt;&gt;""),Agreement!$C$13,"")</f>
        <v/>
      </c>
      <c r="P137" t="str">
        <f>IF(AND(B137&lt;&gt;"",Agreement!$G$13&lt;&gt;""),Agreement!$G$13,"")</f>
        <v/>
      </c>
      <c r="Q137" t="str">
        <f>IF(AND(B137&lt;&gt;"",Agreement!$C$21&lt;&gt;""),Agreement!$C$21,"")</f>
        <v/>
      </c>
      <c r="R137" t="str">
        <f>IF(AND(B137&lt;&gt;"",Agreement!$C$14&lt;&gt;""),Agreement!$C$14,"")</f>
        <v/>
      </c>
      <c r="S137" t="str">
        <f>IF(AND(B137&lt;&gt;"",Agreement!$C$26&lt;&gt;""),Agreement!$C$26,"")</f>
        <v/>
      </c>
    </row>
    <row r="138" spans="1:19">
      <c r="A138" t="str">
        <f>IF(B138="","",'2026 BG Media Plan'!$B$2)</f>
        <v/>
      </c>
      <c r="B138" t="str">
        <f>IF(AND('2026 BG Media Plan'!G224="y",'2026 BG Media Plan'!H224&lt;&gt;""),'2026 BG Media Plan'!H224,"")</f>
        <v/>
      </c>
      <c r="C138" t="str">
        <f>IF(AND('2026 BG Media Plan'!G224="y",'2026 BG Media Plan'!M224&lt;&gt;""),'2026 BG Media Plan'!M224,"")</f>
        <v/>
      </c>
      <c r="D138" s="3" t="str">
        <f>IF(AND('2026 BG Media Plan'!G224="y",'2026 BG Media Plan'!K224&lt;&gt;""),'2026 BG Media Plan'!K224,"")</f>
        <v/>
      </c>
      <c r="E138" s="3" t="str">
        <f>IF(AND('2026 BG Media Plan'!G224="y",'2026 BG Media Plan'!L224&lt;&gt;""),'2026 BG Media Plan'!L224,"")</f>
        <v/>
      </c>
      <c r="F138" t="str">
        <f>IF(AND(B138&lt;&gt;"",Agreement!$D$17&lt;&gt;""),Agreement!$D$17,"")</f>
        <v/>
      </c>
      <c r="G138" t="str">
        <f>IF(AND(B138&lt;&gt;"",Agreement!$D$19&lt;&gt;""),Agreement!$D$19,"")</f>
        <v/>
      </c>
      <c r="H138" t="str">
        <f>IF(AND(B138&lt;&gt;"",Agreement!$C$24&lt;&gt;""),Agreement!$C$24,"")</f>
        <v/>
      </c>
      <c r="I138" t="str">
        <f>IF(AND('2026 BG Media Plan'!G224="y",'2026 BG Media Plan'!I224&lt;&gt;""),'2026 BG Media Plan'!I224,"")</f>
        <v/>
      </c>
      <c r="K138" t="str">
        <f>IF(AND('2026 BG Media Plan'!G224="y",'2026 BG Media Plan'!J224&lt;&gt;""),'2026 BG Media Plan'!J224,IF(AND('2026 BG Media Plan'!G224="y",'2026 BG Media Plan'!J224="",Agreement!C42&lt;&gt;""),Agreement!C42,""))</f>
        <v/>
      </c>
      <c r="M138" t="str">
        <f>IF(AND(B138&lt;&gt;"",Agreement!$C$12&lt;&gt;""),Agreement!$C$12,"")</f>
        <v/>
      </c>
      <c r="N138" t="str">
        <f>IF(AND(B138&lt;&gt;"",Agreement!$F$12&lt;&gt;""),Agreement!$F$12,"")</f>
        <v/>
      </c>
      <c r="O138" t="str">
        <f>IF(AND(B138&lt;&gt;"",Agreement!$C$13&lt;&gt;""),Agreement!$C$13,"")</f>
        <v/>
      </c>
      <c r="P138" t="str">
        <f>IF(AND(B138&lt;&gt;"",Agreement!$G$13&lt;&gt;""),Agreement!$G$13,"")</f>
        <v/>
      </c>
      <c r="Q138" t="str">
        <f>IF(AND(B138&lt;&gt;"",Agreement!$C$21&lt;&gt;""),Agreement!$C$21,"")</f>
        <v/>
      </c>
      <c r="R138" t="str">
        <f>IF(AND(B138&lt;&gt;"",Agreement!$C$14&lt;&gt;""),Agreement!$C$14,"")</f>
        <v/>
      </c>
      <c r="S138" t="str">
        <f>IF(AND(B138&lt;&gt;"",Agreement!$C$26&lt;&gt;""),Agreement!$C$26,"")</f>
        <v/>
      </c>
    </row>
    <row r="139" spans="1:19">
      <c r="A139" t="str">
        <f>IF(B139="","",'2026 BG Media Plan'!$B$2)</f>
        <v/>
      </c>
      <c r="B139" t="str">
        <f>IF(AND('2026 BG Media Plan'!G225="y",'2026 BG Media Plan'!H225&lt;&gt;""),'2026 BG Media Plan'!H225,"")</f>
        <v/>
      </c>
      <c r="C139" t="str">
        <f>IF(AND('2026 BG Media Plan'!G225="y",'2026 BG Media Plan'!M225&lt;&gt;""),'2026 BG Media Plan'!M225,"")</f>
        <v/>
      </c>
      <c r="D139" s="3" t="str">
        <f>IF(AND('2026 BG Media Plan'!G225="y",'2026 BG Media Plan'!K225&lt;&gt;""),'2026 BG Media Plan'!K225,"")</f>
        <v/>
      </c>
      <c r="E139" s="3" t="str">
        <f>IF(AND('2026 BG Media Plan'!G225="y",'2026 BG Media Plan'!L225&lt;&gt;""),'2026 BG Media Plan'!L225,"")</f>
        <v/>
      </c>
      <c r="F139" t="str">
        <f>IF(AND(B139&lt;&gt;"",Agreement!$D$17&lt;&gt;""),Agreement!$D$17,"")</f>
        <v/>
      </c>
      <c r="G139" t="str">
        <f>IF(AND(B139&lt;&gt;"",Agreement!$D$19&lt;&gt;""),Agreement!$D$19,"")</f>
        <v/>
      </c>
      <c r="H139" t="str">
        <f>IF(AND(B139&lt;&gt;"",Agreement!$C$24&lt;&gt;""),Agreement!$C$24,"")</f>
        <v/>
      </c>
      <c r="I139" t="str">
        <f>IF(AND('2026 BG Media Plan'!G225="y",'2026 BG Media Plan'!I225&lt;&gt;""),'2026 BG Media Plan'!I225,"")</f>
        <v/>
      </c>
      <c r="K139" t="str">
        <f>IF(AND('2026 BG Media Plan'!G225="y",'2026 BG Media Plan'!J225&lt;&gt;""),'2026 BG Media Plan'!J225,IF(AND('2026 BG Media Plan'!G225="y",'2026 BG Media Plan'!J225="",Agreement!C43&lt;&gt;""),Agreement!C43,""))</f>
        <v/>
      </c>
      <c r="M139" t="str">
        <f>IF(AND(B139&lt;&gt;"",Agreement!$C$12&lt;&gt;""),Agreement!$C$12,"")</f>
        <v/>
      </c>
      <c r="N139" t="str">
        <f>IF(AND(B139&lt;&gt;"",Agreement!$F$12&lt;&gt;""),Agreement!$F$12,"")</f>
        <v/>
      </c>
      <c r="O139" t="str">
        <f>IF(AND(B139&lt;&gt;"",Agreement!$C$13&lt;&gt;""),Agreement!$C$13,"")</f>
        <v/>
      </c>
      <c r="P139" t="str">
        <f>IF(AND(B139&lt;&gt;"",Agreement!$G$13&lt;&gt;""),Agreement!$G$13,"")</f>
        <v/>
      </c>
      <c r="Q139" t="str">
        <f>IF(AND(B139&lt;&gt;"",Agreement!$C$21&lt;&gt;""),Agreement!$C$21,"")</f>
        <v/>
      </c>
      <c r="R139" t="str">
        <f>IF(AND(B139&lt;&gt;"",Agreement!$C$14&lt;&gt;""),Agreement!$C$14,"")</f>
        <v/>
      </c>
      <c r="S139" t="str">
        <f>IF(AND(B139&lt;&gt;"",Agreement!$C$26&lt;&gt;""),Agreement!$C$26,"")</f>
        <v/>
      </c>
    </row>
    <row r="140" spans="1:19">
      <c r="A140" t="str">
        <f>IF(B140="","",'2026 BG Media Plan'!$B$2)</f>
        <v/>
      </c>
      <c r="B140" t="str">
        <f>IF(AND('2026 BG Media Plan'!G226="y",'2026 BG Media Plan'!H226&lt;&gt;""),'2026 BG Media Plan'!H226,"")</f>
        <v/>
      </c>
      <c r="C140" t="str">
        <f>IF(AND('2026 BG Media Plan'!G226="y",'2026 BG Media Plan'!M226&lt;&gt;""),'2026 BG Media Plan'!M226,"")</f>
        <v/>
      </c>
      <c r="D140" s="3" t="str">
        <f>IF(AND('2026 BG Media Plan'!G226="y",'2026 BG Media Plan'!K226&lt;&gt;""),'2026 BG Media Plan'!K226,"")</f>
        <v/>
      </c>
      <c r="E140" s="3" t="str">
        <f>IF(AND('2026 BG Media Plan'!G226="y",'2026 BG Media Plan'!L226&lt;&gt;""),'2026 BG Media Plan'!L226,"")</f>
        <v/>
      </c>
      <c r="F140" t="str">
        <f>IF(AND(B140&lt;&gt;"",Agreement!$D$17&lt;&gt;""),Agreement!$D$17,"")</f>
        <v/>
      </c>
      <c r="G140" t="str">
        <f>IF(AND(B140&lt;&gt;"",Agreement!$D$19&lt;&gt;""),Agreement!$D$19,"")</f>
        <v/>
      </c>
      <c r="H140" t="str">
        <f>IF(AND(B140&lt;&gt;"",Agreement!$C$24&lt;&gt;""),Agreement!$C$24,"")</f>
        <v/>
      </c>
      <c r="I140" t="str">
        <f>IF(AND('2026 BG Media Plan'!G226="y",'2026 BG Media Plan'!I226&lt;&gt;""),'2026 BG Media Plan'!I226,"")</f>
        <v/>
      </c>
      <c r="K140" t="str">
        <f>IF(AND('2026 BG Media Plan'!G226="y",'2026 BG Media Plan'!J226&lt;&gt;""),'2026 BG Media Plan'!J226,IF(AND('2026 BG Media Plan'!G226="y",'2026 BG Media Plan'!J226="",Agreement!C44&lt;&gt;""),Agreement!C44,""))</f>
        <v/>
      </c>
      <c r="M140" t="str">
        <f>IF(AND(B140&lt;&gt;"",Agreement!$C$12&lt;&gt;""),Agreement!$C$12,"")</f>
        <v/>
      </c>
      <c r="N140" t="str">
        <f>IF(AND(B140&lt;&gt;"",Agreement!$F$12&lt;&gt;""),Agreement!$F$12,"")</f>
        <v/>
      </c>
      <c r="O140" t="str">
        <f>IF(AND(B140&lt;&gt;"",Agreement!$C$13&lt;&gt;""),Agreement!$C$13,"")</f>
        <v/>
      </c>
      <c r="P140" t="str">
        <f>IF(AND(B140&lt;&gt;"",Agreement!$G$13&lt;&gt;""),Agreement!$G$13,"")</f>
        <v/>
      </c>
      <c r="Q140" t="str">
        <f>IF(AND(B140&lt;&gt;"",Agreement!$C$21&lt;&gt;""),Agreement!$C$21,"")</f>
        <v/>
      </c>
      <c r="R140" t="str">
        <f>IF(AND(B140&lt;&gt;"",Agreement!$C$14&lt;&gt;""),Agreement!$C$14,"")</f>
        <v/>
      </c>
      <c r="S140" t="str">
        <f>IF(AND(B140&lt;&gt;"",Agreement!$C$26&lt;&gt;""),Agreement!$C$26,"")</f>
        <v/>
      </c>
    </row>
    <row r="141" spans="1:19">
      <c r="A141" t="str">
        <f>IF(B141="","",'2026 BG Media Plan'!$B$2)</f>
        <v/>
      </c>
      <c r="B141" t="str">
        <f>IF(AND('2026 BG Media Plan'!G227="y",'2026 BG Media Plan'!H227&lt;&gt;""),'2026 BG Media Plan'!H227,"")</f>
        <v/>
      </c>
      <c r="C141" t="str">
        <f>IF(AND('2026 BG Media Plan'!G227="y",'2026 BG Media Plan'!M227&lt;&gt;""),'2026 BG Media Plan'!M227,"")</f>
        <v/>
      </c>
      <c r="D141" s="3" t="str">
        <f>IF(AND('2026 BG Media Plan'!G227="y",'2026 BG Media Plan'!K227&lt;&gt;""),'2026 BG Media Plan'!K227,"")</f>
        <v/>
      </c>
      <c r="E141" s="3" t="str">
        <f>IF(AND('2026 BG Media Plan'!G227="y",'2026 BG Media Plan'!L227&lt;&gt;""),'2026 BG Media Plan'!L227,"")</f>
        <v/>
      </c>
      <c r="F141" t="str">
        <f>IF(AND(B141&lt;&gt;"",Agreement!$D$17&lt;&gt;""),Agreement!$D$17,"")</f>
        <v/>
      </c>
      <c r="G141" t="str">
        <f>IF(AND(B141&lt;&gt;"",Agreement!$D$19&lt;&gt;""),Agreement!$D$19,"")</f>
        <v/>
      </c>
      <c r="H141" t="str">
        <f>IF(AND(B141&lt;&gt;"",Agreement!$C$24&lt;&gt;""),Agreement!$C$24,"")</f>
        <v/>
      </c>
      <c r="I141" t="str">
        <f>IF(AND('2026 BG Media Plan'!G227="y",'2026 BG Media Plan'!I227&lt;&gt;""),'2026 BG Media Plan'!I227,"")</f>
        <v/>
      </c>
      <c r="K141" t="str">
        <f>IF(AND('2026 BG Media Plan'!G227="y",'2026 BG Media Plan'!J227&lt;&gt;""),'2026 BG Media Plan'!J227,IF(AND('2026 BG Media Plan'!G227="y",'2026 BG Media Plan'!J227="",Agreement!C45&lt;&gt;""),Agreement!C45,""))</f>
        <v/>
      </c>
      <c r="M141" t="str">
        <f>IF(AND(B141&lt;&gt;"",Agreement!$C$12&lt;&gt;""),Agreement!$C$12,"")</f>
        <v/>
      </c>
      <c r="N141" t="str">
        <f>IF(AND(B141&lt;&gt;"",Agreement!$F$12&lt;&gt;""),Agreement!$F$12,"")</f>
        <v/>
      </c>
      <c r="O141" t="str">
        <f>IF(AND(B141&lt;&gt;"",Agreement!$C$13&lt;&gt;""),Agreement!$C$13,"")</f>
        <v/>
      </c>
      <c r="P141" t="str">
        <f>IF(AND(B141&lt;&gt;"",Agreement!$G$13&lt;&gt;""),Agreement!$G$13,"")</f>
        <v/>
      </c>
      <c r="Q141" t="str">
        <f>IF(AND(B141&lt;&gt;"",Agreement!$C$21&lt;&gt;""),Agreement!$C$21,"")</f>
        <v/>
      </c>
      <c r="R141" t="str">
        <f>IF(AND(B141&lt;&gt;"",Agreement!$C$14&lt;&gt;""),Agreement!$C$14,"")</f>
        <v/>
      </c>
      <c r="S141" t="str">
        <f>IF(AND(B141&lt;&gt;"",Agreement!$C$26&lt;&gt;""),Agreement!$C$26,"")</f>
        <v/>
      </c>
    </row>
    <row r="142" spans="1:19">
      <c r="A142" t="str">
        <f>IF(B142="","",'2026 BG Media Plan'!$B$2)</f>
        <v/>
      </c>
      <c r="B142" t="str">
        <f>IF(AND('2026 BG Media Plan'!G228="y",'2026 BG Media Plan'!H228&lt;&gt;""),'2026 BG Media Plan'!H228,"")</f>
        <v/>
      </c>
      <c r="C142" t="str">
        <f>IF(AND('2026 BG Media Plan'!G228="y",'2026 BG Media Plan'!M228&lt;&gt;""),'2026 BG Media Plan'!M228,"")</f>
        <v/>
      </c>
      <c r="D142" s="3" t="str">
        <f>IF(AND('2026 BG Media Plan'!G228="y",'2026 BG Media Plan'!K228&lt;&gt;""),'2026 BG Media Plan'!K228,"")</f>
        <v/>
      </c>
      <c r="E142" s="3" t="str">
        <f>IF(AND('2026 BG Media Plan'!G228="y",'2026 BG Media Plan'!L228&lt;&gt;""),'2026 BG Media Plan'!L228,"")</f>
        <v/>
      </c>
      <c r="F142" t="str">
        <f>IF(AND(B142&lt;&gt;"",Agreement!$D$17&lt;&gt;""),Agreement!$D$17,"")</f>
        <v/>
      </c>
      <c r="G142" t="str">
        <f>IF(AND(B142&lt;&gt;"",Agreement!$D$19&lt;&gt;""),Agreement!$D$19,"")</f>
        <v/>
      </c>
      <c r="H142" t="str">
        <f>IF(AND(B142&lt;&gt;"",Agreement!$C$24&lt;&gt;""),Agreement!$C$24,"")</f>
        <v/>
      </c>
      <c r="I142" t="str">
        <f>IF(AND('2026 BG Media Plan'!G228="y",'2026 BG Media Plan'!I228&lt;&gt;""),'2026 BG Media Plan'!I228,"")</f>
        <v/>
      </c>
      <c r="K142" t="str">
        <f>IF(AND('2026 BG Media Plan'!G228="y",'2026 BG Media Plan'!J228&lt;&gt;""),'2026 BG Media Plan'!J228,IF(AND('2026 BG Media Plan'!G228="y",'2026 BG Media Plan'!J228="",Agreement!C46&lt;&gt;""),Agreement!C46,""))</f>
        <v/>
      </c>
      <c r="M142" t="str">
        <f>IF(AND(B142&lt;&gt;"",Agreement!$C$12&lt;&gt;""),Agreement!$C$12,"")</f>
        <v/>
      </c>
      <c r="N142" t="str">
        <f>IF(AND(B142&lt;&gt;"",Agreement!$F$12&lt;&gt;""),Agreement!$F$12,"")</f>
        <v/>
      </c>
      <c r="O142" t="str">
        <f>IF(AND(B142&lt;&gt;"",Agreement!$C$13&lt;&gt;""),Agreement!$C$13,"")</f>
        <v/>
      </c>
      <c r="P142" t="str">
        <f>IF(AND(B142&lt;&gt;"",Agreement!$G$13&lt;&gt;""),Agreement!$G$13,"")</f>
        <v/>
      </c>
      <c r="Q142" t="str">
        <f>IF(AND(B142&lt;&gt;"",Agreement!$C$21&lt;&gt;""),Agreement!$C$21,"")</f>
        <v/>
      </c>
      <c r="R142" t="str">
        <f>IF(AND(B142&lt;&gt;"",Agreement!$C$14&lt;&gt;""),Agreement!$C$14,"")</f>
        <v/>
      </c>
      <c r="S142" t="str">
        <f>IF(AND(B142&lt;&gt;"",Agreement!$C$26&lt;&gt;""),Agreement!$C$26,"")</f>
        <v/>
      </c>
    </row>
    <row r="143" spans="1:19">
      <c r="A143" t="str">
        <f>IF(B143="","",'2026 BG Media Plan'!$B$2)</f>
        <v/>
      </c>
      <c r="B143" t="str">
        <f>IF(AND('2026 BG Media Plan'!G229="y",'2026 BG Media Plan'!H229&lt;&gt;""),'2026 BG Media Plan'!H229,"")</f>
        <v/>
      </c>
      <c r="C143" t="str">
        <f>IF(AND('2026 BG Media Plan'!G229="y",'2026 BG Media Plan'!M229&lt;&gt;""),'2026 BG Media Plan'!M229,"")</f>
        <v/>
      </c>
      <c r="D143" s="3" t="str">
        <f>IF(AND('2026 BG Media Plan'!G229="y",'2026 BG Media Plan'!K229&lt;&gt;""),'2026 BG Media Plan'!K229,"")</f>
        <v/>
      </c>
      <c r="E143" s="3" t="str">
        <f>IF(AND('2026 BG Media Plan'!G229="y",'2026 BG Media Plan'!L229&lt;&gt;""),'2026 BG Media Plan'!L229,"")</f>
        <v/>
      </c>
      <c r="F143" t="str">
        <f>IF(AND(B143&lt;&gt;"",Agreement!$D$17&lt;&gt;""),Agreement!$D$17,"")</f>
        <v/>
      </c>
      <c r="G143" t="str">
        <f>IF(AND(B143&lt;&gt;"",Agreement!$D$19&lt;&gt;""),Agreement!$D$19,"")</f>
        <v/>
      </c>
      <c r="H143" t="str">
        <f>IF(AND(B143&lt;&gt;"",Agreement!$C$24&lt;&gt;""),Agreement!$C$24,"")</f>
        <v/>
      </c>
      <c r="I143" t="str">
        <f>IF(AND('2026 BG Media Plan'!G229="y",'2026 BG Media Plan'!I229&lt;&gt;""),'2026 BG Media Plan'!I229,"")</f>
        <v/>
      </c>
      <c r="K143" t="str">
        <f>IF(AND('2026 BG Media Plan'!G229="y",'2026 BG Media Plan'!J229&lt;&gt;""),'2026 BG Media Plan'!J229,IF(AND('2026 BG Media Plan'!G229="y",'2026 BG Media Plan'!J229="",Agreement!C47&lt;&gt;""),Agreement!C47,""))</f>
        <v/>
      </c>
      <c r="M143" t="str">
        <f>IF(AND(B143&lt;&gt;"",Agreement!$C$12&lt;&gt;""),Agreement!$C$12,"")</f>
        <v/>
      </c>
      <c r="N143" t="str">
        <f>IF(AND(B143&lt;&gt;"",Agreement!$F$12&lt;&gt;""),Agreement!$F$12,"")</f>
        <v/>
      </c>
      <c r="O143" t="str">
        <f>IF(AND(B143&lt;&gt;"",Agreement!$C$13&lt;&gt;""),Agreement!$C$13,"")</f>
        <v/>
      </c>
      <c r="P143" t="str">
        <f>IF(AND(B143&lt;&gt;"",Agreement!$G$13&lt;&gt;""),Agreement!$G$13,"")</f>
        <v/>
      </c>
      <c r="Q143" t="str">
        <f>IF(AND(B143&lt;&gt;"",Agreement!$C$21&lt;&gt;""),Agreement!$C$21,"")</f>
        <v/>
      </c>
      <c r="R143" t="str">
        <f>IF(AND(B143&lt;&gt;"",Agreement!$C$14&lt;&gt;""),Agreement!$C$14,"")</f>
        <v/>
      </c>
      <c r="S143" t="str">
        <f>IF(AND(B143&lt;&gt;"",Agreement!$C$26&lt;&gt;""),Agreement!$C$26,"")</f>
        <v/>
      </c>
    </row>
    <row r="144" spans="1:19">
      <c r="A144" t="str">
        <f>IF(B144="","",'2026 BG Media Plan'!$B$2)</f>
        <v/>
      </c>
      <c r="B144" t="str">
        <f>IF(AND('2026 BG Media Plan'!G230="y",'2026 BG Media Plan'!H230&lt;&gt;""),'2026 BG Media Plan'!H230,"")</f>
        <v/>
      </c>
      <c r="C144" t="str">
        <f>IF(AND('2026 BG Media Plan'!G230="y",'2026 BG Media Plan'!M230&lt;&gt;""),'2026 BG Media Plan'!M230,"")</f>
        <v/>
      </c>
      <c r="D144" s="3" t="str">
        <f>IF(AND('2026 BG Media Plan'!G230="y",'2026 BG Media Plan'!K230&lt;&gt;""),'2026 BG Media Plan'!K230,"")</f>
        <v/>
      </c>
      <c r="E144" s="3" t="str">
        <f>IF(AND('2026 BG Media Plan'!G230="y",'2026 BG Media Plan'!L230&lt;&gt;""),'2026 BG Media Plan'!L230,"")</f>
        <v/>
      </c>
      <c r="F144" t="str">
        <f>IF(AND(B144&lt;&gt;"",Agreement!$D$17&lt;&gt;""),Agreement!$D$17,"")</f>
        <v/>
      </c>
      <c r="G144" t="str">
        <f>IF(AND(B144&lt;&gt;"",Agreement!$D$19&lt;&gt;""),Agreement!$D$19,"")</f>
        <v/>
      </c>
      <c r="H144" t="str">
        <f>IF(AND(B144&lt;&gt;"",Agreement!$C$24&lt;&gt;""),Agreement!$C$24,"")</f>
        <v/>
      </c>
      <c r="I144" t="str">
        <f>IF(AND('2026 BG Media Plan'!G230="y",'2026 BG Media Plan'!I230&lt;&gt;""),'2026 BG Media Plan'!I230,"")</f>
        <v/>
      </c>
      <c r="K144" t="str">
        <f>IF(AND('2026 BG Media Plan'!G230="y",'2026 BG Media Plan'!J230&lt;&gt;""),'2026 BG Media Plan'!J230,IF(AND('2026 BG Media Plan'!G230="y",'2026 BG Media Plan'!J230="",Agreement!C48&lt;&gt;""),Agreement!C48,""))</f>
        <v/>
      </c>
      <c r="M144" t="str">
        <f>IF(AND(B144&lt;&gt;"",Agreement!$C$12&lt;&gt;""),Agreement!$C$12,"")</f>
        <v/>
      </c>
      <c r="N144" t="str">
        <f>IF(AND(B144&lt;&gt;"",Agreement!$F$12&lt;&gt;""),Agreement!$F$12,"")</f>
        <v/>
      </c>
      <c r="O144" t="str">
        <f>IF(AND(B144&lt;&gt;"",Agreement!$C$13&lt;&gt;""),Agreement!$C$13,"")</f>
        <v/>
      </c>
      <c r="P144" t="str">
        <f>IF(AND(B144&lt;&gt;"",Agreement!$G$13&lt;&gt;""),Agreement!$G$13,"")</f>
        <v/>
      </c>
      <c r="Q144" t="str">
        <f>IF(AND(B144&lt;&gt;"",Agreement!$C$21&lt;&gt;""),Agreement!$C$21,"")</f>
        <v/>
      </c>
      <c r="R144" t="str">
        <f>IF(AND(B144&lt;&gt;"",Agreement!$C$14&lt;&gt;""),Agreement!$C$14,"")</f>
        <v/>
      </c>
      <c r="S144" t="str">
        <f>IF(AND(B144&lt;&gt;"",Agreement!$C$26&lt;&gt;""),Agreement!$C$26,"")</f>
        <v/>
      </c>
    </row>
    <row r="145" spans="1:19">
      <c r="A145" t="str">
        <f>IF(B145="","",'2026 BG Media Plan'!$B$2)</f>
        <v/>
      </c>
      <c r="B145" t="str">
        <f>IF(AND('2026 BG Media Plan'!G231="y",'2026 BG Media Plan'!H231&lt;&gt;""),'2026 BG Media Plan'!H231,"")</f>
        <v/>
      </c>
      <c r="C145" t="str">
        <f>IF(AND('2026 BG Media Plan'!G231="y",'2026 BG Media Plan'!M231&lt;&gt;""),'2026 BG Media Plan'!M231,"")</f>
        <v/>
      </c>
      <c r="D145" s="3" t="str">
        <f>IF(AND('2026 BG Media Plan'!G231="y",'2026 BG Media Plan'!K231&lt;&gt;""),'2026 BG Media Plan'!K231,"")</f>
        <v/>
      </c>
      <c r="E145" s="3" t="str">
        <f>IF(AND('2026 BG Media Plan'!G231="y",'2026 BG Media Plan'!L231&lt;&gt;""),'2026 BG Media Plan'!L231,"")</f>
        <v/>
      </c>
      <c r="F145" t="str">
        <f>IF(AND(B145&lt;&gt;"",Agreement!$D$17&lt;&gt;""),Agreement!$D$17,"")</f>
        <v/>
      </c>
      <c r="G145" t="str">
        <f>IF(AND(B145&lt;&gt;"",Agreement!$D$19&lt;&gt;""),Agreement!$D$19,"")</f>
        <v/>
      </c>
      <c r="H145" t="str">
        <f>IF(AND(B145&lt;&gt;"",Agreement!$C$24&lt;&gt;""),Agreement!$C$24,"")</f>
        <v/>
      </c>
      <c r="I145" t="str">
        <f>IF(AND('2026 BG Media Plan'!G231="y",'2026 BG Media Plan'!I231&lt;&gt;""),'2026 BG Media Plan'!I231,"")</f>
        <v/>
      </c>
      <c r="K145" t="str">
        <f>IF(AND('2026 BG Media Plan'!G231="y",'2026 BG Media Plan'!J231&lt;&gt;""),'2026 BG Media Plan'!J231,IF(AND('2026 BG Media Plan'!G231="y",'2026 BG Media Plan'!J231="",Agreement!C49&lt;&gt;""),Agreement!C49,""))</f>
        <v/>
      </c>
      <c r="M145" t="str">
        <f>IF(AND(B145&lt;&gt;"",Agreement!$C$12&lt;&gt;""),Agreement!$C$12,"")</f>
        <v/>
      </c>
      <c r="N145" t="str">
        <f>IF(AND(B145&lt;&gt;"",Agreement!$F$12&lt;&gt;""),Agreement!$F$12,"")</f>
        <v/>
      </c>
      <c r="O145" t="str">
        <f>IF(AND(B145&lt;&gt;"",Agreement!$C$13&lt;&gt;""),Agreement!$C$13,"")</f>
        <v/>
      </c>
      <c r="P145" t="str">
        <f>IF(AND(B145&lt;&gt;"",Agreement!$G$13&lt;&gt;""),Agreement!$G$13,"")</f>
        <v/>
      </c>
      <c r="Q145" t="str">
        <f>IF(AND(B145&lt;&gt;"",Agreement!$C$21&lt;&gt;""),Agreement!$C$21,"")</f>
        <v/>
      </c>
      <c r="R145" t="str">
        <f>IF(AND(B145&lt;&gt;"",Agreement!$C$14&lt;&gt;""),Agreement!$C$14,"")</f>
        <v/>
      </c>
      <c r="S145" t="str">
        <f>IF(AND(B145&lt;&gt;"",Agreement!$C$26&lt;&gt;""),Agreement!$C$26,"")</f>
        <v/>
      </c>
    </row>
    <row r="146" spans="1:19">
      <c r="A146" t="str">
        <f>IF(B146="","",'2026 BG Media Plan'!$B$2)</f>
        <v/>
      </c>
      <c r="B146" t="str">
        <f>IF(AND('2026 BG Media Plan'!G232="y",'2026 BG Media Plan'!H232&lt;&gt;""),'2026 BG Media Plan'!H232,"")</f>
        <v/>
      </c>
      <c r="C146" t="str">
        <f>IF(AND('2026 BG Media Plan'!G232="y",'2026 BG Media Plan'!M232&lt;&gt;""),'2026 BG Media Plan'!M232,"")</f>
        <v/>
      </c>
      <c r="D146" s="3" t="str">
        <f>IF(AND('2026 BG Media Plan'!G232="y",'2026 BG Media Plan'!K232&lt;&gt;""),'2026 BG Media Plan'!K232,"")</f>
        <v/>
      </c>
      <c r="E146" s="3" t="str">
        <f>IF(AND('2026 BG Media Plan'!G232="y",'2026 BG Media Plan'!L232&lt;&gt;""),'2026 BG Media Plan'!L232,"")</f>
        <v/>
      </c>
      <c r="F146" t="str">
        <f>IF(AND(B146&lt;&gt;"",Agreement!$D$17&lt;&gt;""),Agreement!$D$17,"")</f>
        <v/>
      </c>
      <c r="G146" t="str">
        <f>IF(AND(B146&lt;&gt;"",Agreement!$D$19&lt;&gt;""),Agreement!$D$19,"")</f>
        <v/>
      </c>
      <c r="H146" t="str">
        <f>IF(AND(B146&lt;&gt;"",Agreement!$C$24&lt;&gt;""),Agreement!$C$24,"")</f>
        <v/>
      </c>
      <c r="I146" t="str">
        <f>IF(AND('2026 BG Media Plan'!G232="y",'2026 BG Media Plan'!I232&lt;&gt;""),'2026 BG Media Plan'!I232,"")</f>
        <v/>
      </c>
      <c r="K146" t="str">
        <f>IF(AND('2026 BG Media Plan'!G232="y",'2026 BG Media Plan'!J232&lt;&gt;""),'2026 BG Media Plan'!J232,IF(AND('2026 BG Media Plan'!G232="y",'2026 BG Media Plan'!J232="",Agreement!C50&lt;&gt;""),Agreement!C50,""))</f>
        <v/>
      </c>
      <c r="M146" t="str">
        <f>IF(AND(B146&lt;&gt;"",Agreement!$C$12&lt;&gt;""),Agreement!$C$12,"")</f>
        <v/>
      </c>
      <c r="N146" t="str">
        <f>IF(AND(B146&lt;&gt;"",Agreement!$F$12&lt;&gt;""),Agreement!$F$12,"")</f>
        <v/>
      </c>
      <c r="O146" t="str">
        <f>IF(AND(B146&lt;&gt;"",Agreement!$C$13&lt;&gt;""),Agreement!$C$13,"")</f>
        <v/>
      </c>
      <c r="P146" t="str">
        <f>IF(AND(B146&lt;&gt;"",Agreement!$G$13&lt;&gt;""),Agreement!$G$13,"")</f>
        <v/>
      </c>
      <c r="Q146" t="str">
        <f>IF(AND(B146&lt;&gt;"",Agreement!$C$21&lt;&gt;""),Agreement!$C$21,"")</f>
        <v/>
      </c>
      <c r="R146" t="str">
        <f>IF(AND(B146&lt;&gt;"",Agreement!$C$14&lt;&gt;""),Agreement!$C$14,"")</f>
        <v/>
      </c>
      <c r="S146" t="str">
        <f>IF(AND(B146&lt;&gt;"",Agreement!$C$26&lt;&gt;""),Agreement!$C$26,"")</f>
        <v/>
      </c>
    </row>
    <row r="147" spans="1:19">
      <c r="A147" t="str">
        <f>IF(B147="","",'2026 BG Media Plan'!$B$2)</f>
        <v/>
      </c>
      <c r="B147" t="str">
        <f>IF(AND('2026 BG Media Plan'!G233="y",'2026 BG Media Plan'!H233&lt;&gt;""),'2026 BG Media Plan'!H233,"")</f>
        <v/>
      </c>
      <c r="C147" t="str">
        <f>IF(AND('2026 BG Media Plan'!G233="y",'2026 BG Media Plan'!M233&lt;&gt;""),'2026 BG Media Plan'!M233,"")</f>
        <v/>
      </c>
      <c r="D147" s="3" t="str">
        <f>IF(AND('2026 BG Media Plan'!G233="y",'2026 BG Media Plan'!K233&lt;&gt;""),'2026 BG Media Plan'!K233,"")</f>
        <v/>
      </c>
      <c r="E147" s="3" t="str">
        <f>IF(AND('2026 BG Media Plan'!G233="y",'2026 BG Media Plan'!L233&lt;&gt;""),'2026 BG Media Plan'!L233,"")</f>
        <v/>
      </c>
      <c r="F147" t="str">
        <f>IF(AND(B147&lt;&gt;"",Agreement!$D$17&lt;&gt;""),Agreement!$D$17,"")</f>
        <v/>
      </c>
      <c r="G147" t="str">
        <f>IF(AND(B147&lt;&gt;"",Agreement!$D$19&lt;&gt;""),Agreement!$D$19,"")</f>
        <v/>
      </c>
      <c r="H147" t="str">
        <f>IF(AND(B147&lt;&gt;"",Agreement!$C$24&lt;&gt;""),Agreement!$C$24,"")</f>
        <v/>
      </c>
      <c r="I147" t="str">
        <f>IF(AND('2026 BG Media Plan'!G233="y",'2026 BG Media Plan'!I233&lt;&gt;""),'2026 BG Media Plan'!I233,"")</f>
        <v/>
      </c>
      <c r="K147" t="str">
        <f>IF(AND('2026 BG Media Plan'!G233="y",'2026 BG Media Plan'!J233&lt;&gt;""),'2026 BG Media Plan'!J233,IF(AND('2026 BG Media Plan'!G233="y",'2026 BG Media Plan'!J233="",Agreement!C51&lt;&gt;""),Agreement!C51,""))</f>
        <v/>
      </c>
      <c r="M147" t="str">
        <f>IF(AND(B147&lt;&gt;"",Agreement!$C$12&lt;&gt;""),Agreement!$C$12,"")</f>
        <v/>
      </c>
      <c r="N147" t="str">
        <f>IF(AND(B147&lt;&gt;"",Agreement!$F$12&lt;&gt;""),Agreement!$F$12,"")</f>
        <v/>
      </c>
      <c r="O147" t="str">
        <f>IF(AND(B147&lt;&gt;"",Agreement!$C$13&lt;&gt;""),Agreement!$C$13,"")</f>
        <v/>
      </c>
      <c r="P147" t="str">
        <f>IF(AND(B147&lt;&gt;"",Agreement!$G$13&lt;&gt;""),Agreement!$G$13,"")</f>
        <v/>
      </c>
      <c r="Q147" t="str">
        <f>IF(AND(B147&lt;&gt;"",Agreement!$C$21&lt;&gt;""),Agreement!$C$21,"")</f>
        <v/>
      </c>
      <c r="R147" t="str">
        <f>IF(AND(B147&lt;&gt;"",Agreement!$C$14&lt;&gt;""),Agreement!$C$14,"")</f>
        <v/>
      </c>
      <c r="S147" t="str">
        <f>IF(AND(B147&lt;&gt;"",Agreement!$C$26&lt;&gt;""),Agreement!$C$26,"")</f>
        <v/>
      </c>
    </row>
    <row r="148" spans="1:19">
      <c r="A148" t="str">
        <f>IF(B148="","",'2026 BG Media Plan'!$B$2)</f>
        <v/>
      </c>
      <c r="B148" t="str">
        <f>IF(AND('2026 BG Media Plan'!G234="y",'2026 BG Media Plan'!H234&lt;&gt;""),'2026 BG Media Plan'!H234,"")</f>
        <v/>
      </c>
      <c r="C148" t="str">
        <f>IF(AND('2026 BG Media Plan'!G234="y",'2026 BG Media Plan'!M234&lt;&gt;""),'2026 BG Media Plan'!M234,"")</f>
        <v/>
      </c>
      <c r="D148" s="3" t="str">
        <f>IF(AND('2026 BG Media Plan'!G234="y",'2026 BG Media Plan'!K234&lt;&gt;""),'2026 BG Media Plan'!K234,"")</f>
        <v/>
      </c>
      <c r="E148" s="3" t="str">
        <f>IF(AND('2026 BG Media Plan'!G234="y",'2026 BG Media Plan'!L234&lt;&gt;""),'2026 BG Media Plan'!L234,"")</f>
        <v/>
      </c>
      <c r="F148" t="str">
        <f>IF(AND(B148&lt;&gt;"",Agreement!$D$17&lt;&gt;""),Agreement!$D$17,"")</f>
        <v/>
      </c>
      <c r="G148" t="str">
        <f>IF(AND(B148&lt;&gt;"",Agreement!$D$19&lt;&gt;""),Agreement!$D$19,"")</f>
        <v/>
      </c>
      <c r="H148" t="str">
        <f>IF(AND(B148&lt;&gt;"",Agreement!$C$24&lt;&gt;""),Agreement!$C$24,"")</f>
        <v/>
      </c>
      <c r="I148" t="str">
        <f>IF(AND('2026 BG Media Plan'!G234="y",'2026 BG Media Plan'!I234&lt;&gt;""),'2026 BG Media Plan'!I234,"")</f>
        <v/>
      </c>
      <c r="K148" t="str">
        <f>IF(AND('2026 BG Media Plan'!G234="y",'2026 BG Media Plan'!J234&lt;&gt;""),'2026 BG Media Plan'!J234,IF(AND('2026 BG Media Plan'!G234="y",'2026 BG Media Plan'!J234="",Agreement!C52&lt;&gt;""),Agreement!C52,""))</f>
        <v/>
      </c>
      <c r="M148" t="str">
        <f>IF(AND(B148&lt;&gt;"",Agreement!$C$12&lt;&gt;""),Agreement!$C$12,"")</f>
        <v/>
      </c>
      <c r="N148" t="str">
        <f>IF(AND(B148&lt;&gt;"",Agreement!$F$12&lt;&gt;""),Agreement!$F$12,"")</f>
        <v/>
      </c>
      <c r="O148" t="str">
        <f>IF(AND(B148&lt;&gt;"",Agreement!$C$13&lt;&gt;""),Agreement!$C$13,"")</f>
        <v/>
      </c>
      <c r="P148" t="str">
        <f>IF(AND(B148&lt;&gt;"",Agreement!$G$13&lt;&gt;""),Agreement!$G$13,"")</f>
        <v/>
      </c>
      <c r="Q148" t="str">
        <f>IF(AND(B148&lt;&gt;"",Agreement!$C$21&lt;&gt;""),Agreement!$C$21,"")</f>
        <v/>
      </c>
      <c r="R148" t="str">
        <f>IF(AND(B148&lt;&gt;"",Agreement!$C$14&lt;&gt;""),Agreement!$C$14,"")</f>
        <v/>
      </c>
      <c r="S148" t="str">
        <f>IF(AND(B148&lt;&gt;"",Agreement!$C$26&lt;&gt;""),Agreement!$C$26,"")</f>
        <v/>
      </c>
    </row>
    <row r="149" spans="1:19">
      <c r="A149" t="str">
        <f>IF(B149="","",'2026 BG Media Plan'!$B$2)</f>
        <v/>
      </c>
      <c r="B149" t="str">
        <f>IF(AND('2026 BG Media Plan'!G235="y",'2026 BG Media Plan'!H235&lt;&gt;""),'2026 BG Media Plan'!H235,"")</f>
        <v/>
      </c>
      <c r="C149" t="str">
        <f>IF(AND('2026 BG Media Plan'!G235="y",'2026 BG Media Plan'!M235&lt;&gt;""),'2026 BG Media Plan'!M235,"")</f>
        <v/>
      </c>
      <c r="D149" s="3" t="str">
        <f>IF(AND('2026 BG Media Plan'!G235="y",'2026 BG Media Plan'!K235&lt;&gt;""),'2026 BG Media Plan'!K235,"")</f>
        <v/>
      </c>
      <c r="E149" s="3" t="str">
        <f>IF(AND('2026 BG Media Plan'!G235="y",'2026 BG Media Plan'!L235&lt;&gt;""),'2026 BG Media Plan'!L235,"")</f>
        <v/>
      </c>
      <c r="F149" t="str">
        <f>IF(AND(B149&lt;&gt;"",Agreement!$D$17&lt;&gt;""),Agreement!$D$17,"")</f>
        <v/>
      </c>
      <c r="G149" t="str">
        <f>IF(AND(B149&lt;&gt;"",Agreement!$D$19&lt;&gt;""),Agreement!$D$19,"")</f>
        <v/>
      </c>
      <c r="H149" t="str">
        <f>IF(AND(B149&lt;&gt;"",Agreement!$C$24&lt;&gt;""),Agreement!$C$24,"")</f>
        <v/>
      </c>
      <c r="I149" t="str">
        <f>IF(AND('2026 BG Media Plan'!G235="y",'2026 BG Media Plan'!I235&lt;&gt;""),'2026 BG Media Plan'!I235,"")</f>
        <v/>
      </c>
      <c r="K149" t="str">
        <f>IF(AND('2026 BG Media Plan'!G235="y",'2026 BG Media Plan'!J235&lt;&gt;""),'2026 BG Media Plan'!J235,IF(AND('2026 BG Media Plan'!G235="y",'2026 BG Media Plan'!J235="",Agreement!C53&lt;&gt;""),Agreement!C53,""))</f>
        <v/>
      </c>
      <c r="M149" t="str">
        <f>IF(AND(B149&lt;&gt;"",Agreement!$C$12&lt;&gt;""),Agreement!$C$12,"")</f>
        <v/>
      </c>
      <c r="N149" t="str">
        <f>IF(AND(B149&lt;&gt;"",Agreement!$F$12&lt;&gt;""),Agreement!$F$12,"")</f>
        <v/>
      </c>
      <c r="O149" t="str">
        <f>IF(AND(B149&lt;&gt;"",Agreement!$C$13&lt;&gt;""),Agreement!$C$13,"")</f>
        <v/>
      </c>
      <c r="P149" t="str">
        <f>IF(AND(B149&lt;&gt;"",Agreement!$G$13&lt;&gt;""),Agreement!$G$13,"")</f>
        <v/>
      </c>
      <c r="Q149" t="str">
        <f>IF(AND(B149&lt;&gt;"",Agreement!$C$21&lt;&gt;""),Agreement!$C$21,"")</f>
        <v/>
      </c>
      <c r="R149" t="str">
        <f>IF(AND(B149&lt;&gt;"",Agreement!$C$14&lt;&gt;""),Agreement!$C$14,"")</f>
        <v/>
      </c>
      <c r="S149" t="str">
        <f>IF(AND(B149&lt;&gt;"",Agreement!$C$26&lt;&gt;""),Agreement!$C$26,"")</f>
        <v/>
      </c>
    </row>
    <row r="150" spans="1:19">
      <c r="A150" t="str">
        <f>IF(B150="","",'2026 BG Media Plan'!$B$2)</f>
        <v/>
      </c>
      <c r="B150" t="str">
        <f>IF(AND('2026 BG Media Plan'!G236="y",'2026 BG Media Plan'!H236&lt;&gt;""),'2026 BG Media Plan'!H236,"")</f>
        <v/>
      </c>
      <c r="C150" t="str">
        <f>IF(AND('2026 BG Media Plan'!G236="y",'2026 BG Media Plan'!M236&lt;&gt;""),'2026 BG Media Plan'!M236,"")</f>
        <v/>
      </c>
      <c r="D150" s="3" t="str">
        <f>IF(AND('2026 BG Media Plan'!G236="y",'2026 BG Media Plan'!K236&lt;&gt;""),'2026 BG Media Plan'!K236,"")</f>
        <v/>
      </c>
      <c r="E150" s="3" t="str">
        <f>IF(AND('2026 BG Media Plan'!G236="y",'2026 BG Media Plan'!L236&lt;&gt;""),'2026 BG Media Plan'!L236,"")</f>
        <v/>
      </c>
      <c r="F150" t="str">
        <f>IF(AND(B150&lt;&gt;"",Agreement!$D$17&lt;&gt;""),Agreement!$D$17,"")</f>
        <v/>
      </c>
      <c r="G150" t="str">
        <f>IF(AND(B150&lt;&gt;"",Agreement!$D$19&lt;&gt;""),Agreement!$D$19,"")</f>
        <v/>
      </c>
      <c r="H150" t="str">
        <f>IF(AND(B150&lt;&gt;"",Agreement!$C$24&lt;&gt;""),Agreement!$C$24,"")</f>
        <v/>
      </c>
      <c r="I150" t="str">
        <f>IF(AND('2026 BG Media Plan'!G236="y",'2026 BG Media Plan'!I236&lt;&gt;""),'2026 BG Media Plan'!I236,"")</f>
        <v/>
      </c>
      <c r="K150" t="str">
        <f>IF(AND('2026 BG Media Plan'!G236="y",'2026 BG Media Plan'!J236&lt;&gt;""),'2026 BG Media Plan'!J236,IF(AND('2026 BG Media Plan'!G236="y",'2026 BG Media Plan'!J236="",Agreement!C54&lt;&gt;""),Agreement!C54,""))</f>
        <v/>
      </c>
      <c r="M150" t="str">
        <f>IF(AND(B150&lt;&gt;"",Agreement!$C$12&lt;&gt;""),Agreement!$C$12,"")</f>
        <v/>
      </c>
      <c r="N150" t="str">
        <f>IF(AND(B150&lt;&gt;"",Agreement!$F$12&lt;&gt;""),Agreement!$F$12,"")</f>
        <v/>
      </c>
      <c r="O150" t="str">
        <f>IF(AND(B150&lt;&gt;"",Agreement!$C$13&lt;&gt;""),Agreement!$C$13,"")</f>
        <v/>
      </c>
      <c r="P150" t="str">
        <f>IF(AND(B150&lt;&gt;"",Agreement!$G$13&lt;&gt;""),Agreement!$G$13,"")</f>
        <v/>
      </c>
      <c r="Q150" t="str">
        <f>IF(AND(B150&lt;&gt;"",Agreement!$C$21&lt;&gt;""),Agreement!$C$21,"")</f>
        <v/>
      </c>
      <c r="R150" t="str">
        <f>IF(AND(B150&lt;&gt;"",Agreement!$C$14&lt;&gt;""),Agreement!$C$14,"")</f>
        <v/>
      </c>
      <c r="S150" t="str">
        <f>IF(AND(B150&lt;&gt;"",Agreement!$C$26&lt;&gt;""),Agreement!$C$26,"")</f>
        <v/>
      </c>
    </row>
    <row r="151" spans="1:19">
      <c r="A151" t="str">
        <f>IF(B151="","",'2026 BG Media Plan'!$B$2)</f>
        <v/>
      </c>
      <c r="B151" t="str">
        <f>IF(AND('2026 BG Media Plan'!G237="y",'2026 BG Media Plan'!H237&lt;&gt;""),'2026 BG Media Plan'!H237,"")</f>
        <v/>
      </c>
      <c r="C151" t="str">
        <f>IF(AND('2026 BG Media Plan'!G237="y",'2026 BG Media Plan'!M237&lt;&gt;""),'2026 BG Media Plan'!M237,"")</f>
        <v/>
      </c>
      <c r="D151" s="3" t="str">
        <f>IF(AND('2026 BG Media Plan'!G237="y",'2026 BG Media Plan'!K237&lt;&gt;""),'2026 BG Media Plan'!K237,"")</f>
        <v/>
      </c>
      <c r="E151" s="3" t="str">
        <f>IF(AND('2026 BG Media Plan'!G237="y",'2026 BG Media Plan'!L237&lt;&gt;""),'2026 BG Media Plan'!L237,"")</f>
        <v/>
      </c>
      <c r="F151" t="str">
        <f>IF(AND(B151&lt;&gt;"",Agreement!$D$17&lt;&gt;""),Agreement!$D$17,"")</f>
        <v/>
      </c>
      <c r="G151" t="str">
        <f>IF(AND(B151&lt;&gt;"",Agreement!$D$19&lt;&gt;""),Agreement!$D$19,"")</f>
        <v/>
      </c>
      <c r="H151" t="str">
        <f>IF(AND(B151&lt;&gt;"",Agreement!$C$24&lt;&gt;""),Agreement!$C$24,"")</f>
        <v/>
      </c>
      <c r="I151" t="str">
        <f>IF(AND('2026 BG Media Plan'!G237="y",'2026 BG Media Plan'!I237&lt;&gt;""),'2026 BG Media Plan'!I237,"")</f>
        <v/>
      </c>
      <c r="K151" t="str">
        <f>IF(AND('2026 BG Media Plan'!G237="y",'2026 BG Media Plan'!J237&lt;&gt;""),'2026 BG Media Plan'!J237,IF(AND('2026 BG Media Plan'!G237="y",'2026 BG Media Plan'!J237="",Agreement!C55&lt;&gt;""),Agreement!C55,""))</f>
        <v/>
      </c>
      <c r="M151" t="str">
        <f>IF(AND(B151&lt;&gt;"",Agreement!$C$12&lt;&gt;""),Agreement!$C$12,"")</f>
        <v/>
      </c>
      <c r="N151" t="str">
        <f>IF(AND(B151&lt;&gt;"",Agreement!$F$12&lt;&gt;""),Agreement!$F$12,"")</f>
        <v/>
      </c>
      <c r="O151" t="str">
        <f>IF(AND(B151&lt;&gt;"",Agreement!$C$13&lt;&gt;""),Agreement!$C$13,"")</f>
        <v/>
      </c>
      <c r="P151" t="str">
        <f>IF(AND(B151&lt;&gt;"",Agreement!$G$13&lt;&gt;""),Agreement!$G$13,"")</f>
        <v/>
      </c>
      <c r="Q151" t="str">
        <f>IF(AND(B151&lt;&gt;"",Agreement!$C$21&lt;&gt;""),Agreement!$C$21,"")</f>
        <v/>
      </c>
      <c r="R151" t="str">
        <f>IF(AND(B151&lt;&gt;"",Agreement!$C$14&lt;&gt;""),Agreement!$C$14,"")</f>
        <v/>
      </c>
      <c r="S151" t="str">
        <f>IF(AND(B151&lt;&gt;"",Agreement!$C$26&lt;&gt;""),Agreement!$C$26,"")</f>
        <v/>
      </c>
    </row>
    <row r="152" spans="1:19">
      <c r="A152" t="str">
        <f>IF(B152="","",'2026 BG Media Plan'!$B$2)</f>
        <v/>
      </c>
      <c r="B152" t="str">
        <f>IF(AND('2026 BG Media Plan'!G238="y",'2026 BG Media Plan'!H238&lt;&gt;""),'2026 BG Media Plan'!H238,"")</f>
        <v/>
      </c>
      <c r="C152" t="str">
        <f>IF(AND('2026 BG Media Plan'!G238="y",'2026 BG Media Plan'!M238&lt;&gt;""),'2026 BG Media Plan'!M238,"")</f>
        <v/>
      </c>
      <c r="D152" s="3" t="str">
        <f>IF(AND('2026 BG Media Plan'!G238="y",'2026 BG Media Plan'!K238&lt;&gt;""),'2026 BG Media Plan'!K238,"")</f>
        <v/>
      </c>
      <c r="E152" s="3" t="str">
        <f>IF(AND('2026 BG Media Plan'!G238="y",'2026 BG Media Plan'!L238&lt;&gt;""),'2026 BG Media Plan'!L238,"")</f>
        <v/>
      </c>
      <c r="F152" t="str">
        <f>IF(AND(B152&lt;&gt;"",Agreement!$D$17&lt;&gt;""),Agreement!$D$17,"")</f>
        <v/>
      </c>
      <c r="G152" t="str">
        <f>IF(AND(B152&lt;&gt;"",Agreement!$D$19&lt;&gt;""),Agreement!$D$19,"")</f>
        <v/>
      </c>
      <c r="H152" t="str">
        <f>IF(AND(B152&lt;&gt;"",Agreement!$C$24&lt;&gt;""),Agreement!$C$24,"")</f>
        <v/>
      </c>
      <c r="I152" t="str">
        <f>IF(AND('2026 BG Media Plan'!G238="y",'2026 BG Media Plan'!I238&lt;&gt;""),'2026 BG Media Plan'!I238,"")</f>
        <v/>
      </c>
      <c r="K152" t="str">
        <f>IF(AND('2026 BG Media Plan'!G238="y",'2026 BG Media Plan'!J238&lt;&gt;""),'2026 BG Media Plan'!J238,IF(AND('2026 BG Media Plan'!G238="y",'2026 BG Media Plan'!J238="",Agreement!C56&lt;&gt;""),Agreement!C56,""))</f>
        <v/>
      </c>
      <c r="M152" t="str">
        <f>IF(AND(B152&lt;&gt;"",Agreement!$C$12&lt;&gt;""),Agreement!$C$12,"")</f>
        <v/>
      </c>
      <c r="N152" t="str">
        <f>IF(AND(B152&lt;&gt;"",Agreement!$F$12&lt;&gt;""),Agreement!$F$12,"")</f>
        <v/>
      </c>
      <c r="O152" t="str">
        <f>IF(AND(B152&lt;&gt;"",Agreement!$C$13&lt;&gt;""),Agreement!$C$13,"")</f>
        <v/>
      </c>
      <c r="P152" t="str">
        <f>IF(AND(B152&lt;&gt;"",Agreement!$G$13&lt;&gt;""),Agreement!$G$13,"")</f>
        <v/>
      </c>
      <c r="Q152" t="str">
        <f>IF(AND(B152&lt;&gt;"",Agreement!$C$21&lt;&gt;""),Agreement!$C$21,"")</f>
        <v/>
      </c>
      <c r="R152" t="str">
        <f>IF(AND(B152&lt;&gt;"",Agreement!$C$14&lt;&gt;""),Agreement!$C$14,"")</f>
        <v/>
      </c>
      <c r="S152" t="str">
        <f>IF(AND(B152&lt;&gt;"",Agreement!$C$26&lt;&gt;""),Agreement!$C$26,"")</f>
        <v/>
      </c>
    </row>
    <row r="153" spans="1:19">
      <c r="A153" t="str">
        <f>IF(B153="","",'2026 BG Media Plan'!$B$2)</f>
        <v/>
      </c>
      <c r="B153" t="str">
        <f>IF(AND('2026 BG Media Plan'!G239="y",'2026 BG Media Plan'!H239&lt;&gt;""),'2026 BG Media Plan'!H239,"")</f>
        <v/>
      </c>
      <c r="C153" t="str">
        <f>IF(AND('2026 BG Media Plan'!G239="y",'2026 BG Media Plan'!M239&lt;&gt;""),'2026 BG Media Plan'!M239,"")</f>
        <v/>
      </c>
      <c r="D153" s="3" t="str">
        <f>IF(AND('2026 BG Media Plan'!G239="y",'2026 BG Media Plan'!K239&lt;&gt;""),'2026 BG Media Plan'!K239,"")</f>
        <v/>
      </c>
      <c r="E153" s="3" t="str">
        <f>IF(AND('2026 BG Media Plan'!G239="y",'2026 BG Media Plan'!L239&lt;&gt;""),'2026 BG Media Plan'!L239,"")</f>
        <v/>
      </c>
      <c r="F153" t="str">
        <f>IF(AND(B153&lt;&gt;"",Agreement!$D$17&lt;&gt;""),Agreement!$D$17,"")</f>
        <v/>
      </c>
      <c r="G153" t="str">
        <f>IF(AND(B153&lt;&gt;"",Agreement!$D$19&lt;&gt;""),Agreement!$D$19,"")</f>
        <v/>
      </c>
      <c r="H153" t="str">
        <f>IF(AND(B153&lt;&gt;"",Agreement!$C$24&lt;&gt;""),Agreement!$C$24,"")</f>
        <v/>
      </c>
      <c r="I153" t="str">
        <f>IF(AND('2026 BG Media Plan'!G239="y",'2026 BG Media Plan'!I239&lt;&gt;""),'2026 BG Media Plan'!I239,"")</f>
        <v/>
      </c>
      <c r="K153" t="str">
        <f>IF(AND('2026 BG Media Plan'!G239="y",'2026 BG Media Plan'!J239&lt;&gt;""),'2026 BG Media Plan'!J239,IF(AND('2026 BG Media Plan'!G239="y",'2026 BG Media Plan'!J239="",Agreement!C57&lt;&gt;""),Agreement!C57,""))</f>
        <v/>
      </c>
      <c r="M153" t="str">
        <f>IF(AND(B153&lt;&gt;"",Agreement!$C$12&lt;&gt;""),Agreement!$C$12,"")</f>
        <v/>
      </c>
      <c r="N153" t="str">
        <f>IF(AND(B153&lt;&gt;"",Agreement!$F$12&lt;&gt;""),Agreement!$F$12,"")</f>
        <v/>
      </c>
      <c r="O153" t="str">
        <f>IF(AND(B153&lt;&gt;"",Agreement!$C$13&lt;&gt;""),Agreement!$C$13,"")</f>
        <v/>
      </c>
      <c r="P153" t="str">
        <f>IF(AND(B153&lt;&gt;"",Agreement!$G$13&lt;&gt;""),Agreement!$G$13,"")</f>
        <v/>
      </c>
      <c r="Q153" t="str">
        <f>IF(AND(B153&lt;&gt;"",Agreement!$C$21&lt;&gt;""),Agreement!$C$21,"")</f>
        <v/>
      </c>
      <c r="R153" t="str">
        <f>IF(AND(B153&lt;&gt;"",Agreement!$C$14&lt;&gt;""),Agreement!$C$14,"")</f>
        <v/>
      </c>
      <c r="S153" t="str">
        <f>IF(AND(B153&lt;&gt;"",Agreement!$C$26&lt;&gt;""),Agreement!$C$26,"")</f>
        <v/>
      </c>
    </row>
    <row r="154" spans="1:19">
      <c r="A154" t="str">
        <f>IF(B154="","",'2026 BG Media Plan'!$B$2)</f>
        <v/>
      </c>
      <c r="B154" t="str">
        <f>IF(AND('2026 BG Media Plan'!G240="y",'2026 BG Media Plan'!H240&lt;&gt;""),'2026 BG Media Plan'!H240,"")</f>
        <v/>
      </c>
      <c r="C154" t="str">
        <f>IF(AND('2026 BG Media Plan'!G240="y",'2026 BG Media Plan'!M240&lt;&gt;""),'2026 BG Media Plan'!M240,"")</f>
        <v/>
      </c>
      <c r="D154" s="3" t="str">
        <f>IF(AND('2026 BG Media Plan'!G240="y",'2026 BG Media Plan'!K240&lt;&gt;""),'2026 BG Media Plan'!K240,"")</f>
        <v/>
      </c>
      <c r="E154" s="3" t="str">
        <f>IF(AND('2026 BG Media Plan'!G240="y",'2026 BG Media Plan'!L240&lt;&gt;""),'2026 BG Media Plan'!L240,"")</f>
        <v/>
      </c>
      <c r="F154" t="str">
        <f>IF(AND(B154&lt;&gt;"",Agreement!$D$17&lt;&gt;""),Agreement!$D$17,"")</f>
        <v/>
      </c>
      <c r="G154" t="str">
        <f>IF(AND(B154&lt;&gt;"",Agreement!$D$19&lt;&gt;""),Agreement!$D$19,"")</f>
        <v/>
      </c>
      <c r="H154" t="str">
        <f>IF(AND(B154&lt;&gt;"",Agreement!$C$24&lt;&gt;""),Agreement!$C$24,"")</f>
        <v/>
      </c>
      <c r="I154" t="str">
        <f>IF(AND('2026 BG Media Plan'!G240="y",'2026 BG Media Plan'!I240&lt;&gt;""),'2026 BG Media Plan'!I240,"")</f>
        <v/>
      </c>
      <c r="K154" t="str">
        <f>IF(AND('2026 BG Media Plan'!G240="y",'2026 BG Media Plan'!J240&lt;&gt;""),'2026 BG Media Plan'!J240,IF(AND('2026 BG Media Plan'!G240="y",'2026 BG Media Plan'!J240="",Agreement!C58&lt;&gt;""),Agreement!C58,""))</f>
        <v/>
      </c>
      <c r="M154" t="str">
        <f>IF(AND(B154&lt;&gt;"",Agreement!$C$12&lt;&gt;""),Agreement!$C$12,"")</f>
        <v/>
      </c>
      <c r="N154" t="str">
        <f>IF(AND(B154&lt;&gt;"",Agreement!$F$12&lt;&gt;""),Agreement!$F$12,"")</f>
        <v/>
      </c>
      <c r="O154" t="str">
        <f>IF(AND(B154&lt;&gt;"",Agreement!$C$13&lt;&gt;""),Agreement!$C$13,"")</f>
        <v/>
      </c>
      <c r="P154" t="str">
        <f>IF(AND(B154&lt;&gt;"",Agreement!$G$13&lt;&gt;""),Agreement!$G$13,"")</f>
        <v/>
      </c>
      <c r="Q154" t="str">
        <f>IF(AND(B154&lt;&gt;"",Agreement!$C$21&lt;&gt;""),Agreement!$C$21,"")</f>
        <v/>
      </c>
      <c r="R154" t="str">
        <f>IF(AND(B154&lt;&gt;"",Agreement!$C$14&lt;&gt;""),Agreement!$C$14,"")</f>
        <v/>
      </c>
      <c r="S154" t="str">
        <f>IF(AND(B154&lt;&gt;"",Agreement!$C$26&lt;&gt;""),Agreement!$C$26,"")</f>
        <v/>
      </c>
    </row>
    <row r="155" spans="1:19">
      <c r="A155" t="str">
        <f>IF(B155="","",'2026 BG Media Plan'!$B$2)</f>
        <v/>
      </c>
      <c r="B155" t="str">
        <f>IF(AND('2026 BG Media Plan'!G241="y",'2026 BG Media Plan'!H241&lt;&gt;""),'2026 BG Media Plan'!H241,"")</f>
        <v/>
      </c>
      <c r="C155" t="str">
        <f>IF(AND('2026 BG Media Plan'!G241="y",'2026 BG Media Plan'!M241&lt;&gt;""),'2026 BG Media Plan'!M241,"")</f>
        <v/>
      </c>
      <c r="D155" s="3" t="str">
        <f>IF(AND('2026 BG Media Plan'!G241="y",'2026 BG Media Plan'!K241&lt;&gt;""),'2026 BG Media Plan'!K241,"")</f>
        <v/>
      </c>
      <c r="E155" s="3" t="str">
        <f>IF(AND('2026 BG Media Plan'!G241="y",'2026 BG Media Plan'!L241&lt;&gt;""),'2026 BG Media Plan'!L241,"")</f>
        <v/>
      </c>
      <c r="F155" t="str">
        <f>IF(AND(B155&lt;&gt;"",Agreement!$D$17&lt;&gt;""),Agreement!$D$17,"")</f>
        <v/>
      </c>
      <c r="G155" t="str">
        <f>IF(AND(B155&lt;&gt;"",Agreement!$D$19&lt;&gt;""),Agreement!$D$19,"")</f>
        <v/>
      </c>
      <c r="H155" t="str">
        <f>IF(AND(B155&lt;&gt;"",Agreement!$C$24&lt;&gt;""),Agreement!$C$24,"")</f>
        <v/>
      </c>
      <c r="I155" t="str">
        <f>IF(AND('2026 BG Media Plan'!G241="y",'2026 BG Media Plan'!I241&lt;&gt;""),'2026 BG Media Plan'!I241,"")</f>
        <v/>
      </c>
      <c r="K155" t="str">
        <f>IF(AND('2026 BG Media Plan'!G241="y",'2026 BG Media Plan'!J241&lt;&gt;""),'2026 BG Media Plan'!J241,IF(AND('2026 BG Media Plan'!G241="y",'2026 BG Media Plan'!J241="",Agreement!C59&lt;&gt;""),Agreement!C59,""))</f>
        <v/>
      </c>
      <c r="M155" t="str">
        <f>IF(AND(B155&lt;&gt;"",Agreement!$C$12&lt;&gt;""),Agreement!$C$12,"")</f>
        <v/>
      </c>
      <c r="N155" t="str">
        <f>IF(AND(B155&lt;&gt;"",Agreement!$F$12&lt;&gt;""),Agreement!$F$12,"")</f>
        <v/>
      </c>
      <c r="O155" t="str">
        <f>IF(AND(B155&lt;&gt;"",Agreement!$C$13&lt;&gt;""),Agreement!$C$13,"")</f>
        <v/>
      </c>
      <c r="P155" t="str">
        <f>IF(AND(B155&lt;&gt;"",Agreement!$G$13&lt;&gt;""),Agreement!$G$13,"")</f>
        <v/>
      </c>
      <c r="Q155" t="str">
        <f>IF(AND(B155&lt;&gt;"",Agreement!$C$21&lt;&gt;""),Agreement!$C$21,"")</f>
        <v/>
      </c>
      <c r="R155" t="str">
        <f>IF(AND(B155&lt;&gt;"",Agreement!$C$14&lt;&gt;""),Agreement!$C$14,"")</f>
        <v/>
      </c>
      <c r="S155" t="str">
        <f>IF(AND(B155&lt;&gt;"",Agreement!$C$26&lt;&gt;""),Agreement!$C$26,"")</f>
        <v/>
      </c>
    </row>
    <row r="156" spans="1:19" s="1" customFormat="1">
      <c r="A156" s="1" t="str">
        <f>IF(B156="","",'2026 BGS Media Plan'!$B$2)</f>
        <v/>
      </c>
      <c r="B156" s="1" t="str">
        <f>IF(AND('2026 BGS Media Plan'!G8="y",'2026 BGS Media Plan'!H8&lt;&gt;""),'2026 BGS Media Plan'!H8,"")</f>
        <v/>
      </c>
      <c r="C156" s="1" t="str">
        <f>IF(AND('2026 BGS Media Plan'!G8="y",'2026 BGS Media Plan'!M8&lt;&gt;""),'2026 BGS Media Plan'!M8,"")</f>
        <v/>
      </c>
      <c r="D156" s="194" t="str">
        <f>IF(AND('2026 BGS Media Plan'!G8="y",'2026 BGS Media Plan'!K8&lt;&gt;""),'2026 BGS Media Plan'!K8,"")</f>
        <v/>
      </c>
      <c r="E156" s="194" t="str">
        <f>IF(AND('2026 BGS Media Plan'!G8="y",'2026 BGS Media Plan'!L8&lt;&gt;""),'2026 BGS Media Plan'!L8,"")</f>
        <v/>
      </c>
      <c r="F156" s="1" t="str">
        <f>IF(AND(B156&lt;&gt;"",Agreement!$D$17&lt;&gt;""),Agreement!$D$17,"")</f>
        <v/>
      </c>
      <c r="G156" s="1" t="str">
        <f>IF(AND(B156&lt;&gt;"",Agreement!$D$19&lt;&gt;""),Agreement!$D$19,"")</f>
        <v/>
      </c>
      <c r="H156" s="1" t="str">
        <f>IF(AND(B156&lt;&gt;"",Agreement!$C$24&lt;&gt;""),Agreement!$C$24,"")</f>
        <v/>
      </c>
      <c r="I156" s="1" t="str">
        <f>IF(AND('2026 BGS Media Plan'!G8="y",'2026 BGS Media Plan'!I8&lt;&gt;""),'2026 BGS Media Plan'!I8,"")</f>
        <v/>
      </c>
      <c r="K156" s="1" t="str">
        <f>IF(AND('2026 BGS Media Plan'!G8="y",'2026 BGS Media Plan'!J8&lt;&gt;""),'2026 BGS Media Plan'!J8,IF(AND('2026 BGS Media Plan'!G8="y",'2026 BGS Media Plan'!J8="",Agreement!C15&lt;&gt;""),Agreement!C15,""))</f>
        <v/>
      </c>
      <c r="M156" s="1" t="str">
        <f>IF(AND(B156&lt;&gt;"",Agreement!$C$12&lt;&gt;""),Agreement!$C$12,"")</f>
        <v/>
      </c>
      <c r="N156" s="1" t="str">
        <f>IF(AND(B156&lt;&gt;"",Agreement!$F$12&lt;&gt;""),Agreement!$F$12,"")</f>
        <v/>
      </c>
      <c r="O156" s="1" t="str">
        <f>IF(AND(B156&lt;&gt;"",Agreement!$C$13&lt;&gt;""),Agreement!$C$13,"")</f>
        <v/>
      </c>
      <c r="P156" s="1" t="str">
        <f>IF(AND(B156&lt;&gt;"",Agreement!$G$13&lt;&gt;""),Agreement!$G$13,"")</f>
        <v/>
      </c>
      <c r="Q156" s="1" t="str">
        <f>IF(AND(B156&lt;&gt;"",Agreement!$C$21&lt;&gt;""),Agreement!$C$21,"")</f>
        <v/>
      </c>
      <c r="R156" s="1" t="str">
        <f>IF(AND(B156&lt;&gt;"",Agreement!$C$14&lt;&gt;""),Agreement!$C$14,"")</f>
        <v/>
      </c>
      <c r="S156" s="1" t="str">
        <f>IF(AND(B156&lt;&gt;"",Agreement!$C$26&lt;&gt;""),Agreement!$C$26,"")</f>
        <v/>
      </c>
    </row>
    <row r="157" spans="1:19">
      <c r="A157" t="str">
        <f>IF(B157="","",'2026 BGS Media Plan'!$B$2)</f>
        <v/>
      </c>
      <c r="B157" t="str">
        <f>IF(AND('2026 BGS Media Plan'!G9="y",'2026 BGS Media Plan'!H9&lt;&gt;""),'2026 BGS Media Plan'!H9,"")</f>
        <v/>
      </c>
      <c r="C157" t="str">
        <f>IF(AND('2026 BGS Media Plan'!G9="y",'2026 BGS Media Plan'!M9&lt;&gt;""),'2026 BGS Media Plan'!M9,"")</f>
        <v/>
      </c>
      <c r="D157" s="3" t="str">
        <f>IF(AND('2026 BGS Media Plan'!G9="y",'2026 BGS Media Plan'!K9&lt;&gt;""),'2026 BGS Media Plan'!K9,"")</f>
        <v/>
      </c>
      <c r="E157" s="3" t="str">
        <f>IF(AND('2026 BGS Media Plan'!G9="y",'2026 BGS Media Plan'!L9&lt;&gt;""),'2026 BGS Media Plan'!L9,"")</f>
        <v/>
      </c>
      <c r="F157" t="str">
        <f>IF(AND(B157&lt;&gt;"",Agreement!$D$17&lt;&gt;""),Agreement!$D$17,"")</f>
        <v/>
      </c>
      <c r="G157" t="str">
        <f>IF(AND(B157&lt;&gt;"",Agreement!$D$19&lt;&gt;""),Agreement!$D$19,"")</f>
        <v/>
      </c>
      <c r="H157" t="str">
        <f>IF(AND(B157&lt;&gt;"",Agreement!$C$24&lt;&gt;""),Agreement!$C$24,"")</f>
        <v/>
      </c>
      <c r="I157" t="str">
        <f>IF(AND('2026 BGS Media Plan'!G9="y",'2026 BGS Media Plan'!I9&lt;&gt;""),'2026 BGS Media Plan'!I9,"")</f>
        <v/>
      </c>
      <c r="K157" t="str">
        <f>IF(AND('2026 BGS Media Plan'!G9="y",'2026 BGS Media Plan'!J9&lt;&gt;""),'2026 BGS Media Plan'!J9,IF(AND('2026 BGS Media Plan'!G9="y",'2026 BGS Media Plan'!J9="",Agreement!C15&lt;&gt;""),Agreement!C15,""))</f>
        <v/>
      </c>
      <c r="M157" t="str">
        <f>IF(AND(B157&lt;&gt;"",Agreement!$C$12&lt;&gt;""),Agreement!$C$12,"")</f>
        <v/>
      </c>
      <c r="N157" t="str">
        <f>IF(AND(B157&lt;&gt;"",Agreement!$F$12&lt;&gt;""),Agreement!$F$12,"")</f>
        <v/>
      </c>
      <c r="O157" t="str">
        <f>IF(AND(B157&lt;&gt;"",Agreement!$C$13&lt;&gt;""),Agreement!$C$13,"")</f>
        <v/>
      </c>
      <c r="P157" t="str">
        <f>IF(AND(B157&lt;&gt;"",Agreement!$G$13&lt;&gt;""),Agreement!$G$13,"")</f>
        <v/>
      </c>
      <c r="Q157" t="str">
        <f>IF(AND(B157&lt;&gt;"",Agreement!$C$21&lt;&gt;""),Agreement!$C$21,"")</f>
        <v/>
      </c>
      <c r="R157" t="str">
        <f>IF(AND(B157&lt;&gt;"",Agreement!$C$14&lt;&gt;""),Agreement!$C$14,"")</f>
        <v/>
      </c>
      <c r="S157" t="str">
        <f>IF(AND(B157&lt;&gt;"",Agreement!$C$26&lt;&gt;""),Agreement!$C$26,"")</f>
        <v/>
      </c>
    </row>
    <row r="158" spans="1:19">
      <c r="A158" t="str">
        <f>IF(B158="","",'2026 BGS Media Plan'!$B$2)</f>
        <v/>
      </c>
      <c r="B158" t="str">
        <f>IF(AND('2026 BGS Media Plan'!G10="y",'2026 BGS Media Plan'!H10&lt;&gt;""),'2026 BGS Media Plan'!H10,"")</f>
        <v/>
      </c>
      <c r="C158" t="str">
        <f>IF(AND('2026 BGS Media Plan'!G10="y",'2026 BGS Media Plan'!M10&lt;&gt;""),'2026 BGS Media Plan'!M10,"")</f>
        <v/>
      </c>
      <c r="D158" s="3" t="str">
        <f>IF(AND('2026 BGS Media Plan'!G10="y",'2026 BGS Media Plan'!K10&lt;&gt;""),'2026 BGS Media Plan'!K10,"")</f>
        <v/>
      </c>
      <c r="E158" s="3" t="str">
        <f>IF(AND('2026 BGS Media Plan'!G10="y",'2026 BGS Media Plan'!L10&lt;&gt;""),'2026 BGS Media Plan'!L10,"")</f>
        <v/>
      </c>
      <c r="F158" t="str">
        <f>IF(AND(B158&lt;&gt;"",Agreement!$D$17&lt;&gt;""),Agreement!$D$17,"")</f>
        <v/>
      </c>
      <c r="G158" t="str">
        <f>IF(AND(B158&lt;&gt;"",Agreement!$D$19&lt;&gt;""),Agreement!$D$19,"")</f>
        <v/>
      </c>
      <c r="H158" t="str">
        <f>IF(AND(B158&lt;&gt;"",Agreement!$C$24&lt;&gt;""),Agreement!$C$24,"")</f>
        <v/>
      </c>
      <c r="I158" t="str">
        <f>IF(AND('2026 BGS Media Plan'!G10="y",'2026 BGS Media Plan'!I10&lt;&gt;""),'2026 BGS Media Plan'!I10,"")</f>
        <v/>
      </c>
      <c r="K158" t="str">
        <f>IF(AND('2026 BGS Media Plan'!G10="y",'2026 BGS Media Plan'!J10&lt;&gt;""),'2026 BGS Media Plan'!J10,IF(AND('2026 BGS Media Plan'!G10="y",'2026 BGS Media Plan'!J10="",Agreement!C15&lt;&gt;""),Agreement!C15,""))</f>
        <v/>
      </c>
      <c r="M158" t="str">
        <f>IF(AND(B158&lt;&gt;"",Agreement!$C$12&lt;&gt;""),Agreement!$C$12,"")</f>
        <v/>
      </c>
      <c r="N158" t="str">
        <f>IF(AND(B158&lt;&gt;"",Agreement!$F$12&lt;&gt;""),Agreement!$F$12,"")</f>
        <v/>
      </c>
      <c r="O158" t="str">
        <f>IF(AND(B158&lt;&gt;"",Agreement!$C$13&lt;&gt;""),Agreement!$C$13,"")</f>
        <v/>
      </c>
      <c r="P158" t="str">
        <f>IF(AND(B158&lt;&gt;"",Agreement!$G$13&lt;&gt;""),Agreement!$G$13,"")</f>
        <v/>
      </c>
      <c r="Q158" t="str">
        <f>IF(AND(B158&lt;&gt;"",Agreement!$C$21&lt;&gt;""),Agreement!$C$21,"")</f>
        <v/>
      </c>
      <c r="R158" t="str">
        <f>IF(AND(B158&lt;&gt;"",Agreement!$C$14&lt;&gt;""),Agreement!$C$14,"")</f>
        <v/>
      </c>
      <c r="S158" t="str">
        <f>IF(AND(B158&lt;&gt;"",Agreement!$C$26&lt;&gt;""),Agreement!$C$26,"")</f>
        <v/>
      </c>
    </row>
    <row r="159" spans="1:19">
      <c r="A159" t="str">
        <f>IF(B159="","",'2026 BGS Media Plan'!$B$2)</f>
        <v/>
      </c>
      <c r="B159" t="str">
        <f>IF(AND('2026 BGS Media Plan'!G11="y",'2026 BGS Media Plan'!H11&lt;&gt;""),'2026 BGS Media Plan'!H11,"")</f>
        <v/>
      </c>
      <c r="C159" t="str">
        <f>IF(AND('2026 BGS Media Plan'!G11="y",'2026 BGS Media Plan'!M11&lt;&gt;""),'2026 BGS Media Plan'!M11,"")</f>
        <v/>
      </c>
      <c r="D159" s="3" t="str">
        <f>IF(AND('2026 BGS Media Plan'!G11="y",'2026 BGS Media Plan'!K11&lt;&gt;""),'2026 BGS Media Plan'!K11,"")</f>
        <v/>
      </c>
      <c r="E159" s="3" t="str">
        <f>IF(AND('2026 BGS Media Plan'!G11="y",'2026 BGS Media Plan'!L11&lt;&gt;""),'2026 BGS Media Plan'!L11,"")</f>
        <v/>
      </c>
      <c r="F159" t="str">
        <f>IF(AND(B159&lt;&gt;"",Agreement!$D$17&lt;&gt;""),Agreement!$D$17,"")</f>
        <v/>
      </c>
      <c r="G159" t="str">
        <f>IF(AND(B159&lt;&gt;"",Agreement!$D$19&lt;&gt;""),Agreement!$D$19,"")</f>
        <v/>
      </c>
      <c r="H159" t="str">
        <f>IF(AND(B159&lt;&gt;"",Agreement!$C$24&lt;&gt;""),Agreement!$C$24,"")</f>
        <v/>
      </c>
      <c r="I159" t="str">
        <f>IF(AND('2026 BGS Media Plan'!G11="y",'2026 BGS Media Plan'!I11&lt;&gt;""),'2026 BGS Media Plan'!I11,"")</f>
        <v/>
      </c>
      <c r="K159" t="str">
        <f>IF(AND('2026 BGS Media Plan'!G11="y",'2026 BGS Media Plan'!J11&lt;&gt;""),'2026 BGS Media Plan'!J11,IF(AND('2026 BGS Media Plan'!G11="y",'2026 BGS Media Plan'!J11="",Agreement!C15&lt;&gt;""),Agreement!C15,""))</f>
        <v/>
      </c>
      <c r="M159" t="str">
        <f>IF(AND(B159&lt;&gt;"",Agreement!$C$12&lt;&gt;""),Agreement!$C$12,"")</f>
        <v/>
      </c>
      <c r="N159" t="str">
        <f>IF(AND(B159&lt;&gt;"",Agreement!$F$12&lt;&gt;""),Agreement!$F$12,"")</f>
        <v/>
      </c>
      <c r="O159" t="str">
        <f>IF(AND(B159&lt;&gt;"",Agreement!$C$13&lt;&gt;""),Agreement!$C$13,"")</f>
        <v/>
      </c>
      <c r="P159" t="str">
        <f>IF(AND(B159&lt;&gt;"",Agreement!$G$13&lt;&gt;""),Agreement!$G$13,"")</f>
        <v/>
      </c>
      <c r="Q159" t="str">
        <f>IF(AND(B159&lt;&gt;"",Agreement!$C$21&lt;&gt;""),Agreement!$C$21,"")</f>
        <v/>
      </c>
      <c r="R159" t="str">
        <f>IF(AND(B159&lt;&gt;"",Agreement!$C$14&lt;&gt;""),Agreement!$C$14,"")</f>
        <v/>
      </c>
      <c r="S159" t="str">
        <f>IF(AND(B159&lt;&gt;"",Agreement!$C$26&lt;&gt;""),Agreement!$C$26,"")</f>
        <v/>
      </c>
    </row>
    <row r="160" spans="1:19">
      <c r="A160" t="str">
        <f>IF(B160="","",'2026 BGS Media Plan'!$B$2)</f>
        <v/>
      </c>
      <c r="B160" t="str">
        <f>IF(AND('2026 BGS Media Plan'!G12="y",'2026 BGS Media Plan'!H12&lt;&gt;""),'2026 BGS Media Plan'!H12,"")</f>
        <v/>
      </c>
      <c r="C160" t="str">
        <f>IF(AND('2026 BGS Media Plan'!G12="y",'2026 BGS Media Plan'!M12&lt;&gt;""),'2026 BGS Media Plan'!M12,"")</f>
        <v/>
      </c>
      <c r="D160" s="3" t="str">
        <f>IF(AND('2026 BGS Media Plan'!G12="y",'2026 BGS Media Plan'!K12&lt;&gt;""),'2026 BGS Media Plan'!K12,"")</f>
        <v/>
      </c>
      <c r="E160" s="3" t="str">
        <f>IF(AND('2026 BGS Media Plan'!G12="y",'2026 BGS Media Plan'!L12&lt;&gt;""),'2026 BGS Media Plan'!L12,"")</f>
        <v/>
      </c>
      <c r="F160" t="str">
        <f>IF(AND(B160&lt;&gt;"",Agreement!$D$17&lt;&gt;""),Agreement!$D$17,"")</f>
        <v/>
      </c>
      <c r="G160" t="str">
        <f>IF(AND(B160&lt;&gt;"",Agreement!$D$19&lt;&gt;""),Agreement!$D$19,"")</f>
        <v/>
      </c>
      <c r="H160" t="str">
        <f>IF(AND(B160&lt;&gt;"",Agreement!$C$24&lt;&gt;""),Agreement!$C$24,"")</f>
        <v/>
      </c>
      <c r="I160" t="str">
        <f>IF(AND('2026 BGS Media Plan'!G12="y",'2026 BGS Media Plan'!I12&lt;&gt;""),'2026 BGS Media Plan'!I12,"")</f>
        <v/>
      </c>
      <c r="K160" s="196" t="str">
        <f>IF(AND('2026 BGS Media Plan'!G12="y",'2026 BGS Media Plan'!J12&lt;&gt;""),'2026 BGS Media Plan'!J12,IF(AND('2026 BGS Media Plan'!G12="y",'2026 BGS Media Plan'!J12="",Agreement!C15&lt;&gt;""),Agreement!C15,""))</f>
        <v/>
      </c>
      <c r="M160" t="str">
        <f>IF(AND(B160&lt;&gt;"",Agreement!$C$12&lt;&gt;""),Agreement!$C$12,"")</f>
        <v/>
      </c>
      <c r="N160" t="str">
        <f>IF(AND(B160&lt;&gt;"",Agreement!$F$12&lt;&gt;""),Agreement!$F$12,"")</f>
        <v/>
      </c>
      <c r="O160" t="str">
        <f>IF(AND(B160&lt;&gt;"",Agreement!$C$13&lt;&gt;""),Agreement!$C$13,"")</f>
        <v/>
      </c>
      <c r="P160" t="str">
        <f>IF(AND(B160&lt;&gt;"",Agreement!$G$13&lt;&gt;""),Agreement!$G$13,"")</f>
        <v/>
      </c>
      <c r="Q160" t="str">
        <f>IF(AND(B160&lt;&gt;"",Agreement!$C$21&lt;&gt;""),Agreement!$C$21,"")</f>
        <v/>
      </c>
      <c r="R160" t="str">
        <f>IF(AND(B160&lt;&gt;"",Agreement!$C$14&lt;&gt;""),Agreement!$C$14,"")</f>
        <v/>
      </c>
      <c r="S160" t="str">
        <f>IF(AND(B160&lt;&gt;"",Agreement!$C$26&lt;&gt;""),Agreement!$C$26,"")</f>
        <v/>
      </c>
    </row>
    <row r="161" spans="1:19" s="1" customFormat="1">
      <c r="A161" s="1" t="str">
        <f>IF(B161="","",'2026 BGS Media Plan'!$B$2)</f>
        <v/>
      </c>
      <c r="B161" s="1" t="str">
        <f>IF(AND('2026 BGS Media Plan'!G17="y",'2026 BGS Media Plan'!H17&lt;&gt;""),'2026 BGS Media Plan'!H17,"")</f>
        <v/>
      </c>
      <c r="C161" s="1" t="str">
        <f>IF(AND('2026 BGS Media Plan'!G17="y",'2026 BGS Media Plan'!M17&lt;&gt;""),'2026 BGS Media Plan'!M17,"")</f>
        <v/>
      </c>
      <c r="D161" s="194" t="str">
        <f>IF(AND('2026 BGS Media Plan'!G17="y",'2026 BGS Media Plan'!K17&lt;&gt;""),'2026 BGS Media Plan'!K17,"")</f>
        <v/>
      </c>
      <c r="E161" s="194" t="str">
        <f>IF(AND('2026 BGS Media Plan'!G17="y",'2026 BGS Media Plan'!L17&lt;&gt;""),'2026 BGS Media Plan'!L17,"")</f>
        <v/>
      </c>
      <c r="F161" s="1" t="str">
        <f>IF(AND(B161&lt;&gt;"",Agreement!$D$17&lt;&gt;""),Agreement!$D$17,"")</f>
        <v/>
      </c>
      <c r="G161" s="1" t="str">
        <f>IF(AND(B161&lt;&gt;"",Agreement!$D$19&lt;&gt;""),Agreement!$D$19,"")</f>
        <v/>
      </c>
      <c r="H161" s="1" t="str">
        <f>IF(AND(B161&lt;&gt;"",Agreement!$C$24&lt;&gt;""),Agreement!$C$24,"")</f>
        <v/>
      </c>
      <c r="I161" s="1" t="str">
        <f>IF(AND('2026 BGS Media Plan'!G17="y",'2026 BGS Media Plan'!I17&lt;&gt;""),'2026 BGS Media Plan'!I17,"")</f>
        <v/>
      </c>
      <c r="K161" s="1" t="str">
        <f>IF(AND('2026 BGS Media Plan'!G17="y",'2026 BGS Media Plan'!J17&lt;&gt;""),'2026 BGS Media Plan'!J17,IF(AND('2026 BGS Media Plan'!G17="y",'2026 BGS Media Plan'!J17="",Agreement!C15&lt;&gt;""),Agreement!C15,""))</f>
        <v/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 t="str">
        <f>IF(AND(B161&lt;&gt;"",Agreement!$C$26&lt;&gt;""),Agreement!$C$26,"")</f>
        <v/>
      </c>
    </row>
    <row r="162" spans="1:19">
      <c r="A162" t="str">
        <f>IF(B162="","",'2026 BGS Media Plan'!$B$2)</f>
        <v/>
      </c>
      <c r="B162" t="str">
        <f>IF(AND('2026 BGS Media Plan'!G17="y",'2026 BGS Media Plan'!H18&lt;&gt;""),'2026 BGS Media Plan'!H18,"")</f>
        <v/>
      </c>
      <c r="C162" t="str">
        <f>IF(AND('2026 BGS Media Plan'!G17="y",'2026 BGS Media Plan'!M18&lt;&gt;""),'2026 BGS Media Plan'!M18,"")</f>
        <v/>
      </c>
      <c r="D162" s="3" t="str">
        <f>IF(AND('2026 BGS Media Plan'!G17="y",'2026 BGS Media Plan'!K18&lt;&gt;""),'2026 BGS Media Plan'!K18,"")</f>
        <v/>
      </c>
      <c r="E162" s="3" t="str">
        <f>IF(AND('2026 BGS Media Plan'!G17="y",'2026 BGS Media Plan'!L18&lt;&gt;""),'2026 BGS Media Plan'!L18,"")</f>
        <v/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IF(AND(B162&lt;&gt;"",Agreement!$C$24&lt;&gt;""),Agreement!$C$24,"")</f>
        <v/>
      </c>
      <c r="I162" t="str">
        <f>IF(AND('2026 BGS Media Plan'!G17="y",'2026 BGS Media Plan'!I18&lt;&gt;""),'2026 BGS Media Plan'!I18,"")</f>
        <v/>
      </c>
      <c r="K162" t="str">
        <f>IF(AND('2026 BGS Media Plan'!G17="y",'2026 BGS Media Plan'!J18&lt;&gt;""),'2026 BGS Media Plan'!J18,IF(AND('2026 BGS Media Plan'!G17="y",'2026 BGS Media Plan'!J18="",Agreement!C15&lt;&gt;""),Agreement!C15,""))</f>
        <v/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 t="str">
        <f>IF(AND(B162&lt;&gt;"",Agreement!$C$26&lt;&gt;""),Agreement!$C$26,"")</f>
        <v/>
      </c>
    </row>
    <row r="163" spans="1:19">
      <c r="A163" t="str">
        <f>IF(B163="","",'2026 BGS Media Plan'!$B$2)</f>
        <v/>
      </c>
      <c r="B163" t="str">
        <f>IF(AND('2026 BGS Media Plan'!G17="y",'2026 BGS Media Plan'!H19&lt;&gt;""),'2026 BGS Media Plan'!H19,"")</f>
        <v/>
      </c>
      <c r="C163" t="str">
        <f>IF(AND('2026 BGS Media Plan'!G17="y",'2026 BGS Media Plan'!M19&lt;&gt;""),'2026 BGS Media Plan'!M19,"")</f>
        <v/>
      </c>
      <c r="D163" s="3" t="str">
        <f>IF(AND('2026 BGS Media Plan'!G17="y",'2026 BGS Media Plan'!K19&lt;&gt;""),'2026 BGS Media Plan'!K19,"")</f>
        <v/>
      </c>
      <c r="E163" s="3" t="str">
        <f>IF(AND('2026 BGS Media Plan'!G17="y",'2026 BGS Media Plan'!L19&lt;&gt;""),'2026 BGS Media Plan'!L19,"")</f>
        <v/>
      </c>
      <c r="F163" t="str">
        <f>IF(AND(B163&lt;&gt;"",Agreement!$D$17&lt;&gt;""),Agreement!$D$17,"")</f>
        <v/>
      </c>
      <c r="G163" t="str">
        <f>IF(AND(B163&lt;&gt;"",Agreement!$D$19&lt;&gt;""),Agreement!$D$19,"")</f>
        <v/>
      </c>
      <c r="H163" t="str">
        <f>IF(AND(B163&lt;&gt;"",Agreement!$C$24&lt;&gt;""),Agreement!$C$24,"")</f>
        <v/>
      </c>
      <c r="I163" t="str">
        <f>IF(AND('2026 BGS Media Plan'!G17="y",'2026 BGS Media Plan'!I19&lt;&gt;""),'2026 BGS Media Plan'!I19,"")</f>
        <v/>
      </c>
      <c r="K163" t="str">
        <f>IF(AND('2026 BGS Media Plan'!G17="y",'2026 BGS Media Plan'!J19&lt;&gt;""),'2026 BGS Media Plan'!J19,IF(AND('2026 BGS Media Plan'!G17="y",'2026 BGS Media Plan'!J19="",Agreement!C15&lt;&gt;""),Agreement!C15,""))</f>
        <v/>
      </c>
      <c r="M163" t="str">
        <f>IF(AND(B163&lt;&gt;"",Agreement!$C$12&lt;&gt;""),Agreement!$C$12,"")</f>
        <v/>
      </c>
      <c r="N163" t="str">
        <f>IF(AND(B163&lt;&gt;"",Agreement!$F$12&lt;&gt;""),Agreement!$F$12,"")</f>
        <v/>
      </c>
      <c r="O163" t="str">
        <f>IF(AND(B163&lt;&gt;"",Agreement!$C$13&lt;&gt;""),Agreement!$C$13,"")</f>
        <v/>
      </c>
      <c r="P163" t="str">
        <f>IF(AND(B163&lt;&gt;"",Agreement!$G$13&lt;&gt;""),Agreement!$G$13,"")</f>
        <v/>
      </c>
      <c r="Q163" t="str">
        <f>IF(AND(B163&lt;&gt;"",Agreement!$C$21&lt;&gt;""),Agreement!$C$21,"")</f>
        <v/>
      </c>
      <c r="R163" t="str">
        <f>IF(AND(B163&lt;&gt;"",Agreement!$C$14&lt;&gt;""),Agreement!$C$14,"")</f>
        <v/>
      </c>
      <c r="S163" t="str">
        <f>IF(AND(B163&lt;&gt;"",Agreement!$C$26&lt;&gt;""),Agreement!$C$26,"")</f>
        <v/>
      </c>
    </row>
    <row r="164" spans="1:19">
      <c r="A164" t="str">
        <f>IF(B164="","",'2026 BGS Media Plan'!$B$2)</f>
        <v/>
      </c>
      <c r="B164" t="str">
        <f>IF(AND('2026 BGS Media Plan'!G17="y",'2026 BGS Media Plan'!H20&lt;&gt;""),'2026 BGS Media Plan'!H20,"")</f>
        <v/>
      </c>
      <c r="C164" t="str">
        <f>IF(AND('2026 BGS Media Plan'!G17="y",'2026 BGS Media Plan'!M20&lt;&gt;""),'2026 BGS Media Plan'!M20,"")</f>
        <v/>
      </c>
      <c r="D164" s="3" t="str">
        <f>IF(AND('2026 BGS Media Plan'!G17="y",'2026 BGS Media Plan'!K20&lt;&gt;""),'2026 BGS Media Plan'!K20,"")</f>
        <v/>
      </c>
      <c r="E164" s="3" t="str">
        <f>IF(AND('2026 BGS Media Plan'!G17="y",'2026 BGS Media Plan'!L20&lt;&gt;""),'2026 BGS Media Plan'!L20,"")</f>
        <v/>
      </c>
      <c r="F164" t="str">
        <f>IF(AND(B164&lt;&gt;"",Agreement!$D$17&lt;&gt;""),Agreement!$D$17,"")</f>
        <v/>
      </c>
      <c r="G164" t="str">
        <f>IF(AND(B164&lt;&gt;"",Agreement!$D$19&lt;&gt;""),Agreement!$D$19,"")</f>
        <v/>
      </c>
      <c r="H164" t="str">
        <f>IF(AND(B164&lt;&gt;"",Agreement!$C$24&lt;&gt;""),Agreement!$C$24,"")</f>
        <v/>
      </c>
      <c r="I164" t="str">
        <f>IF(AND('2026 BGS Media Plan'!G17="y",'2026 BGS Media Plan'!I20&lt;&gt;""),'2026 BGS Media Plan'!I20,"")</f>
        <v/>
      </c>
      <c r="K164" t="str">
        <f>IF(AND('2026 BGS Media Plan'!G17="y",'2026 BGS Media Plan'!J20&lt;&gt;""),'2026 BGS Media Plan'!J20,IF(AND('2026 BGS Media Plan'!G17="y",'2026 BGS Media Plan'!J20="",Agreement!C15&lt;&gt;""),Agreement!C15,""))</f>
        <v/>
      </c>
      <c r="M164" t="str">
        <f>IF(AND(B164&lt;&gt;"",Agreement!$C$12&lt;&gt;""),Agreement!$C$12,"")</f>
        <v/>
      </c>
      <c r="N164" t="str">
        <f>IF(AND(B164&lt;&gt;"",Agreement!$F$12&lt;&gt;""),Agreement!$F$12,"")</f>
        <v/>
      </c>
      <c r="O164" t="str">
        <f>IF(AND(B164&lt;&gt;"",Agreement!$C$13&lt;&gt;""),Agreement!$C$13,"")</f>
        <v/>
      </c>
      <c r="P164" t="str">
        <f>IF(AND(B164&lt;&gt;"",Agreement!$G$13&lt;&gt;""),Agreement!$G$13,"")</f>
        <v/>
      </c>
      <c r="Q164" t="str">
        <f>IF(AND(B164&lt;&gt;"",Agreement!$C$21&lt;&gt;""),Agreement!$C$21,"")</f>
        <v/>
      </c>
      <c r="R164" t="str">
        <f>IF(AND(B164&lt;&gt;"",Agreement!$C$14&lt;&gt;""),Agreement!$C$14,"")</f>
        <v/>
      </c>
      <c r="S164" t="str">
        <f>IF(AND(B164&lt;&gt;"",Agreement!$C$26&lt;&gt;""),Agreement!$C$26,"")</f>
        <v/>
      </c>
    </row>
    <row r="165" spans="1:19">
      <c r="A165" t="str">
        <f>IF(B165="","",'2026 BGS Media Plan'!$B$2)</f>
        <v/>
      </c>
      <c r="B165" t="str">
        <f>IF(AND('2026 BGS Media Plan'!G21="y",'2026 BGS Media Plan'!H21&lt;&gt;""),'2026 BGS Media Plan'!H21,"")</f>
        <v/>
      </c>
      <c r="C165" t="str">
        <f>IF(AND('2026 BGS Media Plan'!G21="y",'2026 BGS Media Plan'!M21&lt;&gt;""),'2026 BGS Media Plan'!M21,"")</f>
        <v/>
      </c>
      <c r="D165" s="3" t="str">
        <f>IF(AND('2026 BGS Media Plan'!G21="y",'2026 BGS Media Plan'!K21&lt;&gt;""),'2026 BGS Media Plan'!K21,"")</f>
        <v/>
      </c>
      <c r="E165" s="3" t="str">
        <f>IF(AND('2026 BGS Media Plan'!G21="y",'2026 BGS Media Plan'!L21&lt;&gt;""),'2026 BGS Media Plan'!L21,"")</f>
        <v/>
      </c>
      <c r="F165" t="str">
        <f>IF(AND(B165&lt;&gt;"",Agreement!$D$17&lt;&gt;""),Agreement!$D$17,"")</f>
        <v/>
      </c>
      <c r="G165" t="str">
        <f>IF(AND(B165&lt;&gt;"",Agreement!$D$19&lt;&gt;""),Agreement!$D$19,"")</f>
        <v/>
      </c>
      <c r="H165" t="str">
        <f>IF(AND(B165&lt;&gt;"",Agreement!$C$24&lt;&gt;""),Agreement!$C$24,"")</f>
        <v/>
      </c>
      <c r="I165" t="str">
        <f>IF(AND('2026 BGS Media Plan'!G21="y",'2026 BGS Media Plan'!I21&lt;&gt;""),'2026 BGS Media Plan'!I21,"")</f>
        <v/>
      </c>
      <c r="K165" t="str">
        <f>IF(AND('2026 BGS Media Plan'!G21="y",'2026 BGS Media Plan'!J21&lt;&gt;""),'2026 BGS Media Plan'!J21,IF(AND('2026 BGS Media Plan'!G21="y",'2026 BGS Media Plan'!J21="",Agreement!C15&lt;&gt;""),Agreement!C15,""))</f>
        <v/>
      </c>
      <c r="M165" t="str">
        <f>IF(AND(B165&lt;&gt;"",Agreement!$C$12&lt;&gt;""),Agreement!$C$12,"")</f>
        <v/>
      </c>
      <c r="N165" t="str">
        <f>IF(AND(B165&lt;&gt;"",Agreement!$F$12&lt;&gt;""),Agreement!$F$12,"")</f>
        <v/>
      </c>
      <c r="O165" t="str">
        <f>IF(AND(B165&lt;&gt;"",Agreement!$C$13&lt;&gt;""),Agreement!$C$13,"")</f>
        <v/>
      </c>
      <c r="P165" t="str">
        <f>IF(AND(B165&lt;&gt;"",Agreement!$G$13&lt;&gt;""),Agreement!$G$13,"")</f>
        <v/>
      </c>
      <c r="Q165" t="str">
        <f>IF(AND(B165&lt;&gt;"",Agreement!$C$21&lt;&gt;""),Agreement!$C$21,"")</f>
        <v/>
      </c>
      <c r="R165" t="str">
        <f>IF(AND(B165&lt;&gt;"",Agreement!$C$14&lt;&gt;""),Agreement!$C$14,"")</f>
        <v/>
      </c>
      <c r="S165" t="str">
        <f>IF(AND(B165&lt;&gt;"",Agreement!$C$26&lt;&gt;""),Agreement!$C$26,"")</f>
        <v/>
      </c>
    </row>
    <row r="166" spans="1:19">
      <c r="A166" t="str">
        <f>IF(B166="","",'2026 BGS Media Plan'!$B$2)</f>
        <v/>
      </c>
      <c r="B166" t="str">
        <f>IF(AND('2026 BGS Media Plan'!G22="y",'2026 BGS Media Plan'!H22&lt;&gt;""),'2026 BGS Media Plan'!H22,"")</f>
        <v/>
      </c>
      <c r="C166" t="str">
        <f>IF(AND('2026 BGS Media Plan'!G22="y",'2026 BGS Media Plan'!M22&lt;&gt;""),'2026 BGS Media Plan'!M22,"")</f>
        <v/>
      </c>
      <c r="D166" s="3" t="str">
        <f>IF(AND('2026 BGS Media Plan'!G22="y",'2026 BGS Media Plan'!K22&lt;&gt;""),'2026 BGS Media Plan'!K22,"")</f>
        <v/>
      </c>
      <c r="E166" s="3" t="str">
        <f>IF(AND('2026 BGS Media Plan'!G22="y",'2026 BGS Media Plan'!L22&lt;&gt;""),'2026 BGS Media Plan'!L22,"")</f>
        <v/>
      </c>
      <c r="F166" t="str">
        <f>IF(AND(B166&lt;&gt;"",Agreement!$D$17&lt;&gt;""),Agreement!$D$17,"")</f>
        <v/>
      </c>
      <c r="G166" t="str">
        <f>IF(AND(B166&lt;&gt;"",Agreement!$D$19&lt;&gt;""),Agreement!$D$19,"")</f>
        <v/>
      </c>
      <c r="H166" t="str">
        <f>IF(AND(B166&lt;&gt;"",Agreement!$C$24&lt;&gt;""),Agreement!$C$24,"")</f>
        <v/>
      </c>
      <c r="I166" t="str">
        <f>IF(AND('2026 BGS Media Plan'!G22="y",'2026 BGS Media Plan'!I22&lt;&gt;""),'2026 BGS Media Plan'!I22,"")</f>
        <v/>
      </c>
      <c r="K166" t="str">
        <f>IF(AND('2026 BGS Media Plan'!G22="y",'2026 BGS Media Plan'!J22&lt;&gt;""),'2026 BGS Media Plan'!J22,IF(AND('2026 BGS Media Plan'!G22="y",'2026 BGS Media Plan'!J22="",Agreement!C15&lt;&gt;""),Agreement!C15,""))</f>
        <v/>
      </c>
      <c r="M166" t="str">
        <f>IF(AND(B166&lt;&gt;"",Agreement!$C$12&lt;&gt;""),Agreement!$C$12,"")</f>
        <v/>
      </c>
      <c r="N166" t="str">
        <f>IF(AND(B166&lt;&gt;"",Agreement!$F$12&lt;&gt;""),Agreement!$F$12,"")</f>
        <v/>
      </c>
      <c r="O166" t="str">
        <f>IF(AND(B166&lt;&gt;"",Agreement!$C$13&lt;&gt;""),Agreement!$C$13,"")</f>
        <v/>
      </c>
      <c r="P166" t="str">
        <f>IF(AND(B166&lt;&gt;"",Agreement!$G$13&lt;&gt;""),Agreement!$G$13,"")</f>
        <v/>
      </c>
      <c r="Q166" t="str">
        <f>IF(AND(B166&lt;&gt;"",Agreement!$C$21&lt;&gt;""),Agreement!$C$21,"")</f>
        <v/>
      </c>
      <c r="R166" t="str">
        <f>IF(AND(B166&lt;&gt;"",Agreement!$C$14&lt;&gt;""),Agreement!$C$14,"")</f>
        <v/>
      </c>
      <c r="S166" t="str">
        <f>IF(AND(B166&lt;&gt;"",Agreement!$C$26&lt;&gt;""),Agreement!$C$26,"")</f>
        <v/>
      </c>
    </row>
    <row r="167" spans="1:19">
      <c r="A167" t="str">
        <f>IF(B167="","",'2026 BGS Media Plan'!$B$2)</f>
        <v/>
      </c>
      <c r="B167" t="str">
        <f>IF(AND('2026 BGS Media Plan'!G23="y",'2026 BGS Media Plan'!H23&lt;&gt;""),'2026 BGS Media Plan'!H23,"")</f>
        <v/>
      </c>
      <c r="C167" t="str">
        <f>IF(AND('2026 BGS Media Plan'!G23="y",'2026 BGS Media Plan'!M23&lt;&gt;""),'2026 BGS Media Plan'!M23,"")</f>
        <v/>
      </c>
      <c r="D167" s="3" t="str">
        <f>IF(AND('2026 BGS Media Plan'!G23="y",'2026 BGS Media Plan'!K23&lt;&gt;""),'2026 BGS Media Plan'!K23,"")</f>
        <v/>
      </c>
      <c r="E167" s="3" t="str">
        <f>IF(AND('2026 BGS Media Plan'!G23="y",'2026 BGS Media Plan'!L23&lt;&gt;""),'2026 BGS Media Plan'!L23,"")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IF(AND(B167&lt;&gt;"",Agreement!$C$24&lt;&gt;""),Agreement!$C$24,"")</f>
        <v/>
      </c>
      <c r="I167" t="str">
        <f>IF(AND('2026 BGS Media Plan'!G23="y",'2026 BGS Media Plan'!I23&lt;&gt;""),'2026 BGS Media Plan'!I23,"")</f>
        <v/>
      </c>
      <c r="K167" t="str">
        <f>IF(AND('2026 BGS Media Plan'!G23="y",'2026 BGS Media Plan'!J23&lt;&gt;""),'2026 BGS Media Plan'!J23,IF(AND('2026 BGS Media Plan'!G23="y",'2026 BGS Media Plan'!J23="",Agreement!C15&lt;&gt;""),Agreement!C15,""))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IF(AND(B167&lt;&gt;"",Agreement!$C$26&lt;&gt;""),Agreement!$C$26,"")</f>
        <v/>
      </c>
    </row>
    <row r="168" spans="1:19">
      <c r="A168" t="str">
        <f>IF(B168="","",'2026 BGS Media Plan'!$B$2)</f>
        <v/>
      </c>
      <c r="B168" t="str">
        <f>IF(AND('2026 BGS Media Plan'!G24="y",'2026 BGS Media Plan'!H24&lt;&gt;""),'2026 BGS Media Plan'!H24,"")</f>
        <v/>
      </c>
      <c r="C168" t="str">
        <f>IF(AND('2026 BGS Media Plan'!G24="y",'2026 BGS Media Plan'!M24&lt;&gt;""),'2026 BGS Media Plan'!M24,"")</f>
        <v/>
      </c>
      <c r="D168" s="3" t="str">
        <f>IF(AND('2026 BGS Media Plan'!G24="y",'2026 BGS Media Plan'!K24&lt;&gt;""),'2026 BGS Media Plan'!K24,"")</f>
        <v/>
      </c>
      <c r="E168" s="3" t="str">
        <f>IF(AND('2026 BGS Media Plan'!G24="y",'2026 BGS Media Plan'!L24&lt;&gt;""),'2026 BGS Media Plan'!L24,"")</f>
        <v/>
      </c>
      <c r="F168" t="str">
        <f>IF(AND(B168&lt;&gt;"",Agreement!$D$17&lt;&gt;""),Agreement!$D$17,"")</f>
        <v/>
      </c>
      <c r="G168" t="str">
        <f>IF(AND(B168&lt;&gt;"",Agreement!$D$19&lt;&gt;""),Agreement!$D$19,"")</f>
        <v/>
      </c>
      <c r="H168" t="str">
        <f>IF(AND(B168&lt;&gt;"",Agreement!$C$24&lt;&gt;""),Agreement!$C$24,"")</f>
        <v/>
      </c>
      <c r="I168" t="str">
        <f>IF(AND('2026 BGS Media Plan'!G24="y",'2026 BGS Media Plan'!I24&lt;&gt;""),'2026 BGS Media Plan'!I24,"")</f>
        <v/>
      </c>
      <c r="K168" s="196" t="str">
        <f>IF(AND('2026 BGS Media Plan'!G24="y",'2026 BGS Media Plan'!J24&lt;&gt;""),'2026 BGS Media Plan'!J24,IF(AND('2026 BGS Media Plan'!G24="y",'2026 BGS Media Plan'!J24="",Agreement!C15&lt;&gt;""),Agreement!C15,""))</f>
        <v/>
      </c>
      <c r="M168" t="str">
        <f>IF(AND(B168&lt;&gt;"",Agreement!$C$12&lt;&gt;""),Agreement!$C$12,"")</f>
        <v/>
      </c>
      <c r="N168" t="str">
        <f>IF(AND(B168&lt;&gt;"",Agreement!$F$12&lt;&gt;""),Agreement!$F$12,"")</f>
        <v/>
      </c>
      <c r="O168" t="str">
        <f>IF(AND(B168&lt;&gt;"",Agreement!$C$13&lt;&gt;""),Agreement!$C$13,"")</f>
        <v/>
      </c>
      <c r="P168" t="str">
        <f>IF(AND(B168&lt;&gt;"",Agreement!$G$13&lt;&gt;""),Agreement!$G$13,"")</f>
        <v/>
      </c>
      <c r="Q168" t="str">
        <f>IF(AND(B168&lt;&gt;"",Agreement!$C$21&lt;&gt;""),Agreement!$C$21,"")</f>
        <v/>
      </c>
      <c r="R168" t="str">
        <f>IF(AND(B168&lt;&gt;"",Agreement!$C$14&lt;&gt;""),Agreement!$C$14,"")</f>
        <v/>
      </c>
      <c r="S168" t="str">
        <f>IF(AND(B168&lt;&gt;"",Agreement!$C$26&lt;&gt;""),Agreement!$C$26,"")</f>
        <v/>
      </c>
    </row>
    <row r="169" spans="1:19" s="1" customFormat="1">
      <c r="A169" s="1" t="str">
        <f>IF(B169="","",'2026 BGS Media Plan'!$B$2)</f>
        <v/>
      </c>
      <c r="B169" s="1" t="str">
        <f>IF(AND('2026 BGS Media Plan'!G29="y",'2026 BGS Media Plan'!H29&lt;&gt;""),'2026 BGS Media Plan'!H29,"")</f>
        <v/>
      </c>
      <c r="C169" s="1" t="str">
        <f>IF(AND('2026 BGS Media Plan'!G29="y",'2026 BGS Media Plan'!M29&lt;&gt;""),'2026 BGS Media Plan'!M29,"")</f>
        <v/>
      </c>
      <c r="D169" s="194" t="str">
        <f>IF(AND('2026 BGS Media Plan'!G29="y",'2026 BGS Media Plan'!K29&lt;&gt;""),'2026 BGS Media Plan'!K29,"")</f>
        <v/>
      </c>
      <c r="E169" s="194" t="str">
        <f>IF(AND('2026 BGS Media Plan'!G29="y",'2026 BGS Media Plan'!L29&lt;&gt;""),'2026 BGS Media Plan'!L29,"")</f>
        <v/>
      </c>
      <c r="F169" s="1" t="str">
        <f>IF(AND(B169&lt;&gt;"",Agreement!$D$17&lt;&gt;""),Agreement!$D$17,"")</f>
        <v/>
      </c>
      <c r="G169" s="1" t="str">
        <f>IF(AND(B169&lt;&gt;"",Agreement!$D$19&lt;&gt;""),Agreement!$D$19,"")</f>
        <v/>
      </c>
      <c r="H169" s="1" t="str">
        <f>IF(AND(B169&lt;&gt;"",Agreement!$C$24&lt;&gt;""),Agreement!$C$24,"")</f>
        <v/>
      </c>
      <c r="I169" s="1" t="str">
        <f>IF(AND('2026 BGS Media Plan'!G29="y",'2026 BGS Media Plan'!I29&lt;&gt;""),'2026 BGS Media Plan'!I29,"")</f>
        <v/>
      </c>
      <c r="K169" s="1" t="str">
        <f>IF(AND('2026 BGS Media Plan'!G29="y",'2026 BGS Media Plan'!J29&lt;&gt;""),'2026 BGS Media Plan'!J29,IF(AND('2026 BGS Media Plan'!G29="y",'2026 BGS Media Plan'!J29="",Agreement!C15&lt;&gt;""),Agreement!C15,""))</f>
        <v/>
      </c>
      <c r="M169" s="1" t="str">
        <f>IF(AND(B169&lt;&gt;"",Agreement!$C$12&lt;&gt;""),Agreement!$C$12,"")</f>
        <v/>
      </c>
      <c r="N169" s="1" t="str">
        <f>IF(AND(B169&lt;&gt;"",Agreement!$F$12&lt;&gt;""),Agreement!$F$12,"")</f>
        <v/>
      </c>
      <c r="O169" s="1" t="str">
        <f>IF(AND(B169&lt;&gt;"",Agreement!$C$13&lt;&gt;""),Agreement!$C$13,"")</f>
        <v/>
      </c>
      <c r="P169" s="1" t="str">
        <f>IF(AND(B169&lt;&gt;"",Agreement!$G$13&lt;&gt;""),Agreement!$G$13,"")</f>
        <v/>
      </c>
      <c r="Q169" s="1" t="str">
        <f>IF(AND(B169&lt;&gt;"",Agreement!$C$21&lt;&gt;""),Agreement!$C$21,"")</f>
        <v/>
      </c>
      <c r="R169" s="1" t="str">
        <f>IF(AND(B169&lt;&gt;"",Agreement!$C$14&lt;&gt;""),Agreement!$C$14,"")</f>
        <v/>
      </c>
      <c r="S169" s="1" t="str">
        <f>IF(AND(B169&lt;&gt;"",Agreement!$C$26&lt;&gt;""),Agreement!$C$26,"")</f>
        <v/>
      </c>
    </row>
    <row r="170" spans="1:19">
      <c r="A170" t="str">
        <f>IF(B170="","",'2026 BGS Media Plan'!$B$2)</f>
        <v/>
      </c>
      <c r="B170" t="str">
        <f>IF(AND('2026 BGS Media Plan'!G29="y",'2026 BGS Media Plan'!H30&lt;&gt;""),'2026 BGS Media Plan'!H30,"")</f>
        <v/>
      </c>
      <c r="C170" t="str">
        <f>IF(AND('2026 BGS Media Plan'!G29="y",'2026 BGS Media Plan'!M30&lt;&gt;""),'2026 BGS Media Plan'!M30,"")</f>
        <v/>
      </c>
      <c r="D170" s="3" t="str">
        <f>IF(AND('2026 BGS Media Plan'!G29="y",'2026 BGS Media Plan'!K30&lt;&gt;""),'2026 BGS Media Plan'!K30,"")</f>
        <v/>
      </c>
      <c r="E170" s="3" t="str">
        <f>IF(AND('2026 BGS Media Plan'!G29="y",'2026 BGS Media Plan'!L30&lt;&gt;""),'2026 BGS Media Plan'!L30,"")</f>
        <v/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IF(AND(B170&lt;&gt;"",Agreement!$C$24&lt;&gt;""),Agreement!$C$24,"")</f>
        <v/>
      </c>
      <c r="I170" t="str">
        <f>IF(AND('2026 BGS Media Plan'!G29="y",'2026 BGS Media Plan'!I30&lt;&gt;""),'2026 BGS Media Plan'!I30,"")</f>
        <v/>
      </c>
      <c r="K170" t="str">
        <f>IF(AND('2026 BGS Media Plan'!G29="y",'2026 BGS Media Plan'!J30&lt;&gt;""),'2026 BGS Media Plan'!J30,IF(AND('2026 BGS Media Plan'!G29="y",'2026 BGS Media Plan'!J30="",Agreement!C15&lt;&gt;""),Agreement!C15,""))</f>
        <v/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 t="str">
        <f>IF(AND(B170&lt;&gt;"",Agreement!$C$26&lt;&gt;""),Agreement!$C$26,"")</f>
        <v/>
      </c>
    </row>
    <row r="171" spans="1:19">
      <c r="A171" t="str">
        <f>IF(B171="","",'2026 BGS Media Plan'!$B$2)</f>
        <v/>
      </c>
      <c r="B171" t="str">
        <f>IF(AND('2026 BGS Media Plan'!G29="y",'2026 BGS Media Plan'!H31&lt;&gt;""),'2026 BGS Media Plan'!H31,"")</f>
        <v/>
      </c>
      <c r="C171" t="str">
        <f>IF(AND('2026 BGS Media Plan'!G29="y",'2026 BGS Media Plan'!M31&lt;&gt;""),'2026 BGS Media Plan'!M31,"")</f>
        <v/>
      </c>
      <c r="D171" s="3" t="str">
        <f>IF(AND('2026 BGS Media Plan'!G29="y",'2026 BGS Media Plan'!K31&lt;&gt;""),'2026 BGS Media Plan'!K31,"")</f>
        <v/>
      </c>
      <c r="E171" s="3" t="str">
        <f>IF(AND('2026 BGS Media Plan'!G29="y",'2026 BGS Media Plan'!L31&lt;&gt;""),'2026 BGS Media Plan'!L31,"")</f>
        <v/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IF(AND(B171&lt;&gt;"",Agreement!$C$24&lt;&gt;""),Agreement!$C$24,"")</f>
        <v/>
      </c>
      <c r="I171" t="str">
        <f>IF(AND('2026 BGS Media Plan'!G29="y",'2026 BGS Media Plan'!I31&lt;&gt;""),'2026 BGS Media Plan'!I31,"")</f>
        <v/>
      </c>
      <c r="K171" t="str">
        <f>IF(AND('2026 BGS Media Plan'!G29="y",'2026 BGS Media Plan'!J31&lt;&gt;""),'2026 BGS Media Plan'!J31,IF(AND('2026 BGS Media Plan'!G29="y",'2026 BGS Media Plan'!J31="",Agreement!C15&lt;&gt;""),Agreement!C15,""))</f>
        <v/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 t="str">
        <f>IF(AND(B171&lt;&gt;"",Agreement!$C$26&lt;&gt;""),Agreement!$C$26,"")</f>
        <v/>
      </c>
    </row>
    <row r="172" spans="1:19">
      <c r="A172" t="str">
        <f>IF(B172="","",'2026 BGS Media Plan'!$B$2)</f>
        <v/>
      </c>
      <c r="B172" t="str">
        <f>IF(AND('2026 BGS Media Plan'!G29="y",'2026 BGS Media Plan'!H32&lt;&gt;""),'2026 BGS Media Plan'!H32,"")</f>
        <v/>
      </c>
      <c r="C172" t="str">
        <f>IF(AND('2026 BGS Media Plan'!G29="y",'2026 BGS Media Plan'!M32&lt;&gt;""),'2026 BGS Media Plan'!M32,"")</f>
        <v/>
      </c>
      <c r="D172" s="3" t="str">
        <f>IF(AND('2026 BGS Media Plan'!G29="y",'2026 BGS Media Plan'!K32&lt;&gt;""),'2026 BGS Media Plan'!K32,"")</f>
        <v/>
      </c>
      <c r="E172" s="3" t="str">
        <f>IF(AND('2026 BGS Media Plan'!G29="y",'2026 BGS Media Plan'!L32&lt;&gt;""),'2026 BGS Media Plan'!L32,"")</f>
        <v/>
      </c>
      <c r="F172" t="str">
        <f>IF(AND(B172&lt;&gt;"",Agreement!$D$17&lt;&gt;""),Agreement!$D$17,"")</f>
        <v/>
      </c>
      <c r="G172" t="str">
        <f>IF(AND(B172&lt;&gt;"",Agreement!$D$19&lt;&gt;""),Agreement!$D$19,"")</f>
        <v/>
      </c>
      <c r="H172" t="str">
        <f>IF(AND(B172&lt;&gt;"",Agreement!$C$24&lt;&gt;""),Agreement!$C$24,"")</f>
        <v/>
      </c>
      <c r="I172" t="str">
        <f>IF(AND('2026 BGS Media Plan'!G29="y",'2026 BGS Media Plan'!I32&lt;&gt;""),'2026 BGS Media Plan'!I32,"")</f>
        <v/>
      </c>
      <c r="K172" t="str">
        <f>IF(AND('2026 BGS Media Plan'!G29="y",'2026 BGS Media Plan'!J32&lt;&gt;""),'2026 BGS Media Plan'!J32,IF(AND('2026 BGS Media Plan'!G29="y",'2026 BGS Media Plan'!J32="",Agreement!C15&lt;&gt;""),Agreement!C15,""))</f>
        <v/>
      </c>
      <c r="M172" t="str">
        <f>IF(AND(B172&lt;&gt;"",Agreement!$C$12&lt;&gt;""),Agreement!$C$12,"")</f>
        <v/>
      </c>
      <c r="N172" t="str">
        <f>IF(AND(B172&lt;&gt;"",Agreement!$F$12&lt;&gt;""),Agreement!$F$12,"")</f>
        <v/>
      </c>
      <c r="O172" t="str">
        <f>IF(AND(B172&lt;&gt;"",Agreement!$C$13&lt;&gt;""),Agreement!$C$13,"")</f>
        <v/>
      </c>
      <c r="P172" t="str">
        <f>IF(AND(B172&lt;&gt;"",Agreement!$G$13&lt;&gt;""),Agreement!$G$13,"")</f>
        <v/>
      </c>
      <c r="Q172" t="str">
        <f>IF(AND(B172&lt;&gt;"",Agreement!$C$21&lt;&gt;""),Agreement!$C$21,"")</f>
        <v/>
      </c>
      <c r="R172" t="str">
        <f>IF(AND(B172&lt;&gt;"",Agreement!$C$14&lt;&gt;""),Agreement!$C$14,"")</f>
        <v/>
      </c>
      <c r="S172" t="str">
        <f>IF(AND(B172&lt;&gt;"",Agreement!$C$26&lt;&gt;""),Agreement!$C$26,"")</f>
        <v/>
      </c>
    </row>
    <row r="173" spans="1:19">
      <c r="A173" t="str">
        <f>IF(B173="","",'2026 BGS Media Plan'!$B$2)</f>
        <v/>
      </c>
      <c r="B173" t="str">
        <f>IF(AND('2026 BGS Media Plan'!G29="y",'2026 BGS Media Plan'!H33&lt;&gt;""),'2026 BGS Media Plan'!H33,"")</f>
        <v/>
      </c>
      <c r="C173" t="str">
        <f>IF(AND('2026 BGS Media Plan'!G29="y",'2026 BGS Media Plan'!M33&lt;&gt;""),'2026 BGS Media Plan'!M33,"")</f>
        <v/>
      </c>
      <c r="D173" s="3" t="str">
        <f>IF(AND('2026 BGS Media Plan'!G29="y",'2026 BGS Media Plan'!K33&lt;&gt;""),'2026 BGS Media Plan'!K33,"")</f>
        <v/>
      </c>
      <c r="E173" s="3" t="str">
        <f>IF(AND('2026 BGS Media Plan'!G29="y",'2026 BGS Media Plan'!L33&lt;&gt;""),'2026 BGS Media Plan'!L33,"")</f>
        <v/>
      </c>
      <c r="F173" t="str">
        <f>IF(AND(B173&lt;&gt;"",Agreement!$D$17&lt;&gt;""),Agreement!$D$17,"")</f>
        <v/>
      </c>
      <c r="G173" t="str">
        <f>IF(AND(B173&lt;&gt;"",Agreement!$D$19&lt;&gt;""),Agreement!$D$19,"")</f>
        <v/>
      </c>
      <c r="H173" t="str">
        <f>IF(AND(B173&lt;&gt;"",Agreement!$C$24&lt;&gt;""),Agreement!$C$24,"")</f>
        <v/>
      </c>
      <c r="I173" t="str">
        <f>IF(AND('2026 BGS Media Plan'!G29="y",'2026 BGS Media Plan'!I33&lt;&gt;""),'2026 BGS Media Plan'!I33,"")</f>
        <v/>
      </c>
      <c r="K173" t="str">
        <f>IF(AND('2026 BGS Media Plan'!G29="y",'2026 BGS Media Plan'!J33&lt;&gt;""),'2026 BGS Media Plan'!J33,IF(AND('2026 BGS Media Plan'!G29="y",'2026 BGS Media Plan'!J33="",Agreement!C15&lt;&gt;""),Agreement!C15,""))</f>
        <v/>
      </c>
      <c r="M173" t="str">
        <f>IF(AND(B173&lt;&gt;"",Agreement!$C$12&lt;&gt;""),Agreement!$C$12,"")</f>
        <v/>
      </c>
      <c r="N173" t="str">
        <f>IF(AND(B173&lt;&gt;"",Agreement!$F$12&lt;&gt;""),Agreement!$F$12,"")</f>
        <v/>
      </c>
      <c r="O173" t="str">
        <f>IF(AND(B173&lt;&gt;"",Agreement!$C$13&lt;&gt;""),Agreement!$C$13,"")</f>
        <v/>
      </c>
      <c r="P173" t="str">
        <f>IF(AND(B173&lt;&gt;"",Agreement!$G$13&lt;&gt;""),Agreement!$G$13,"")</f>
        <v/>
      </c>
      <c r="Q173" t="str">
        <f>IF(AND(B173&lt;&gt;"",Agreement!$C$21&lt;&gt;""),Agreement!$C$21,"")</f>
        <v/>
      </c>
      <c r="R173" t="str">
        <f>IF(AND(B173&lt;&gt;"",Agreement!$C$14&lt;&gt;""),Agreement!$C$14,"")</f>
        <v/>
      </c>
      <c r="S173" t="str">
        <f>IF(AND(B173&lt;&gt;"",Agreement!$C$26&lt;&gt;""),Agreement!$C$26,"")</f>
        <v/>
      </c>
    </row>
    <row r="174" spans="1:19">
      <c r="A174" t="str">
        <f>IF(B174="","",'2026 BGS Media Plan'!$B$2)</f>
        <v/>
      </c>
      <c r="B174" t="str">
        <f>IF(AND('2026 BGS Media Plan'!G29="y",'2026 BGS Media Plan'!H34&lt;&gt;""),'2026 BGS Media Plan'!H34,"")</f>
        <v/>
      </c>
      <c r="C174" t="str">
        <f>IF(AND('2026 BGS Media Plan'!G29="y",'2026 BGS Media Plan'!M34&lt;&gt;""),'2026 BGS Media Plan'!M34,"")</f>
        <v/>
      </c>
      <c r="D174" s="3" t="str">
        <f>IF(AND('2026 BGS Media Plan'!G29="y",'2026 BGS Media Plan'!K34&lt;&gt;""),'2026 BGS Media Plan'!K34,"")</f>
        <v/>
      </c>
      <c r="E174" s="3" t="str">
        <f>IF(AND('2026 BGS Media Plan'!G29="y",'2026 BGS Media Plan'!L34&lt;&gt;""),'2026 BGS Media Plan'!L34,"")</f>
        <v/>
      </c>
      <c r="F174" t="str">
        <f>IF(AND(B174&lt;&gt;"",Agreement!$D$17&lt;&gt;""),Agreement!$D$17,"")</f>
        <v/>
      </c>
      <c r="G174" t="str">
        <f>IF(AND(B174&lt;&gt;"",Agreement!$D$19&lt;&gt;""),Agreement!$D$19,"")</f>
        <v/>
      </c>
      <c r="H174" t="str">
        <f>IF(AND(B174&lt;&gt;"",Agreement!$C$24&lt;&gt;""),Agreement!$C$24,"")</f>
        <v/>
      </c>
      <c r="I174" t="str">
        <f>IF(AND('2026 BGS Media Plan'!G29="y",'2026 BGS Media Plan'!I34&lt;&gt;""),'2026 BGS Media Plan'!I34,"")</f>
        <v/>
      </c>
      <c r="K174" t="str">
        <f>IF(AND('2026 BGS Media Plan'!G29="y",'2026 BGS Media Plan'!J34&lt;&gt;""),'2026 BGS Media Plan'!J34,IF(AND('2026 BGS Media Plan'!G29="y",'2026 BGS Media Plan'!J34="",Agreement!C15&lt;&gt;""),Agreement!C15,""))</f>
        <v/>
      </c>
      <c r="M174" t="str">
        <f>IF(AND(B174&lt;&gt;"",Agreement!$C$12&lt;&gt;""),Agreement!$C$12,"")</f>
        <v/>
      </c>
      <c r="N174" t="str">
        <f>IF(AND(B174&lt;&gt;"",Agreement!$F$12&lt;&gt;""),Agreement!$F$12,"")</f>
        <v/>
      </c>
      <c r="O174" t="str">
        <f>IF(AND(B174&lt;&gt;"",Agreement!$C$13&lt;&gt;""),Agreement!$C$13,"")</f>
        <v/>
      </c>
      <c r="P174" t="str">
        <f>IF(AND(B174&lt;&gt;"",Agreement!$G$13&lt;&gt;""),Agreement!$G$13,"")</f>
        <v/>
      </c>
      <c r="Q174" t="str">
        <f>IF(AND(B174&lt;&gt;"",Agreement!$C$21&lt;&gt;""),Agreement!$C$21,"")</f>
        <v/>
      </c>
      <c r="R174" t="str">
        <f>IF(AND(B174&lt;&gt;"",Agreement!$C$14&lt;&gt;""),Agreement!$C$14,"")</f>
        <v/>
      </c>
      <c r="S174" t="str">
        <f>IF(AND(B174&lt;&gt;"",Agreement!$C$26&lt;&gt;""),Agreement!$C$26,"")</f>
        <v/>
      </c>
    </row>
    <row r="175" spans="1:19">
      <c r="A175" t="str">
        <f>IF(B175="","",'2026 BGS Media Plan'!$B$2)</f>
        <v/>
      </c>
      <c r="B175" t="str">
        <f>IF(AND('2026 BGS Media Plan'!G29="y",'2026 BGS Media Plan'!H35&lt;&gt;""),'2026 BGS Media Plan'!H35,"")</f>
        <v/>
      </c>
      <c r="C175" t="str">
        <f>IF(AND('2026 BGS Media Plan'!G29="y",'2026 BGS Media Plan'!M35&lt;&gt;""),'2026 BGS Media Plan'!M35,"")</f>
        <v/>
      </c>
      <c r="D175" s="3" t="str">
        <f>IF(AND('2026 BGS Media Plan'!G29="y",'2026 BGS Media Plan'!K35&lt;&gt;""),'2026 BGS Media Plan'!K35,"")</f>
        <v/>
      </c>
      <c r="E175" s="3" t="str">
        <f>IF(AND('2026 BGS Media Plan'!G29="y",'2026 BGS Media Plan'!L35&lt;&gt;""),'2026 BGS Media Plan'!L35,"")</f>
        <v/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IF(AND(B175&lt;&gt;"",Agreement!$C$24&lt;&gt;""),Agreement!$C$24,"")</f>
        <v/>
      </c>
      <c r="I175" t="str">
        <f>IF(AND('2026 BGS Media Plan'!G29="y",'2026 BGS Media Plan'!I35&lt;&gt;""),'2026 BGS Media Plan'!I35,"")</f>
        <v/>
      </c>
      <c r="K175" t="str">
        <f>IF(AND('2026 BGS Media Plan'!G29="y",'2026 BGS Media Plan'!J35&lt;&gt;""),'2026 BGS Media Plan'!J35,IF(AND('2026 BGS Media Plan'!G29="y",'2026 BGS Media Plan'!J35="",Agreement!C15&lt;&gt;""),Agreement!C15,""))</f>
        <v/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 t="str">
        <f>IF(AND(B175&lt;&gt;"",Agreement!$C$26&lt;&gt;""),Agreement!$C$26,"")</f>
        <v/>
      </c>
    </row>
    <row r="176" spans="1:19">
      <c r="A176" t="str">
        <f>IF(B176="","",'2026 BGS Media Plan'!$B$2)</f>
        <v/>
      </c>
      <c r="B176" t="str">
        <f>IF(AND('2026 BGS Media Plan'!G36="y",'2026 BGS Media Plan'!H36&lt;&gt;""),'2026 BGS Media Plan'!H36,"")</f>
        <v/>
      </c>
      <c r="C176" t="str">
        <f>IF(AND('2026 BGS Media Plan'!G36="y",'2026 BGS Media Plan'!M36&lt;&gt;""),'2026 BGS Media Plan'!M36,"")</f>
        <v/>
      </c>
      <c r="D176" s="3" t="str">
        <f>IF(AND('2026 BGS Media Plan'!G36="y",'2026 BGS Media Plan'!K36&lt;&gt;""),'2026 BGS Media Plan'!K36,"")</f>
        <v/>
      </c>
      <c r="E176" s="3" t="str">
        <f>IF(AND('2026 BGS Media Plan'!G36="y",'2026 BGS Media Plan'!L36&lt;&gt;""),'2026 BGS Media Plan'!L36,"")</f>
        <v/>
      </c>
      <c r="F176" t="str">
        <f>IF(AND(B176&lt;&gt;"",Agreement!$D$17&lt;&gt;""),Agreement!$D$17,"")</f>
        <v/>
      </c>
      <c r="G176" t="str">
        <f>IF(AND(B176&lt;&gt;"",Agreement!$D$19&lt;&gt;""),Agreement!$D$19,"")</f>
        <v/>
      </c>
      <c r="H176" t="str">
        <f>IF(AND(B176&lt;&gt;"",Agreement!$C$24&lt;&gt;""),Agreement!$C$24,"")</f>
        <v/>
      </c>
      <c r="I176" t="str">
        <f>IF(AND('2026 BGS Media Plan'!G36="y",'2026 BGS Media Plan'!I36&lt;&gt;""),'2026 BGS Media Plan'!I36,"")</f>
        <v/>
      </c>
      <c r="K176" t="str">
        <f>IF(AND('2026 BGS Media Plan'!G36="y",'2026 BGS Media Plan'!J36&lt;&gt;""),'2026 BGS Media Plan'!J36,IF(AND('2026 BGS Media Plan'!G36="y",'2026 BGS Media Plan'!J36="",Agreement!C15&lt;&gt;""),Agreement!C15,""))</f>
        <v/>
      </c>
      <c r="M176" t="str">
        <f>IF(AND(B176&lt;&gt;"",Agreement!$C$12&lt;&gt;""),Agreement!$C$12,"")</f>
        <v/>
      </c>
      <c r="N176" t="str">
        <f>IF(AND(B176&lt;&gt;"",Agreement!$F$12&lt;&gt;""),Agreement!$F$12,"")</f>
        <v/>
      </c>
      <c r="O176" t="str">
        <f>IF(AND(B176&lt;&gt;"",Agreement!$C$13&lt;&gt;""),Agreement!$C$13,"")</f>
        <v/>
      </c>
      <c r="P176" t="str">
        <f>IF(AND(B176&lt;&gt;"",Agreement!$G$13&lt;&gt;""),Agreement!$G$13,"")</f>
        <v/>
      </c>
      <c r="Q176" t="str">
        <f>IF(AND(B176&lt;&gt;"",Agreement!$C$21&lt;&gt;""),Agreement!$C$21,"")</f>
        <v/>
      </c>
      <c r="R176" t="str">
        <f>IF(AND(B176&lt;&gt;"",Agreement!$C$14&lt;&gt;""),Agreement!$C$14,"")</f>
        <v/>
      </c>
      <c r="S176" t="str">
        <f>IF(AND(B176&lt;&gt;"",Agreement!$C$26&lt;&gt;""),Agreement!$C$26,"")</f>
        <v/>
      </c>
    </row>
    <row r="177" spans="1:19">
      <c r="A177" t="str">
        <f>IF(B177="","",'2026 BGS Media Plan'!$B$2)</f>
        <v/>
      </c>
      <c r="B177" t="str">
        <f>IF(AND('2026 BGS Media Plan'!G37="y",'2026 BGS Media Plan'!H37&lt;&gt;""),'2026 BGS Media Plan'!H37,"")</f>
        <v/>
      </c>
      <c r="C177" t="str">
        <f>IF(AND('2026 BGS Media Plan'!G37="y",'2026 BGS Media Plan'!M37&lt;&gt;""),'2026 BGS Media Plan'!M37,"")</f>
        <v/>
      </c>
      <c r="D177" s="3" t="str">
        <f>IF(AND('2026 BGS Media Plan'!G37="y",'2026 BGS Media Plan'!K37&lt;&gt;""),'2026 BGS Media Plan'!K37,"")</f>
        <v/>
      </c>
      <c r="E177" s="3" t="str">
        <f>IF(AND('2026 BGS Media Plan'!G37="y",'2026 BGS Media Plan'!L37&lt;&gt;""),'2026 BGS Media Plan'!L37,"")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IF(AND(B177&lt;&gt;"",Agreement!$C$24&lt;&gt;""),Agreement!$C$24,"")</f>
        <v/>
      </c>
      <c r="I177" t="str">
        <f>IF(AND('2026 BGS Media Plan'!G37="y",'2026 BGS Media Plan'!I37&lt;&gt;""),'2026 BGS Media Plan'!I37,"")</f>
        <v/>
      </c>
      <c r="K177" t="str">
        <f>IF(AND('2026 BGS Media Plan'!G37="y",'2026 BGS Media Plan'!J37&lt;&gt;""),'2026 BGS Media Plan'!J37,IF(AND('2026 BGS Media Plan'!G37="y",'2026 BGS Media Plan'!J37="",Agreement!C15&lt;&gt;""),Agreement!C15,""))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IF(AND(B177&lt;&gt;"",Agreement!$C$26&lt;&gt;""),Agreement!$C$26,"")</f>
        <v/>
      </c>
    </row>
    <row r="178" spans="1:19">
      <c r="A178" t="str">
        <f>IF(B178="","",'2026 BGS Media Plan'!$B$2)</f>
        <v/>
      </c>
      <c r="B178" t="str">
        <f>IF(AND('2026 BGS Media Plan'!G38="y",'2026 BGS Media Plan'!H38&lt;&gt;""),'2026 BGS Media Plan'!H38,"")</f>
        <v/>
      </c>
      <c r="C178" t="str">
        <f>IF(AND('2026 BGS Media Plan'!G38="y",'2026 BGS Media Plan'!M38&lt;&gt;""),'2026 BGS Media Plan'!M38,"")</f>
        <v/>
      </c>
      <c r="D178" s="3" t="str">
        <f>IF(AND('2026 BGS Media Plan'!G38="y",'2026 BGS Media Plan'!K38&lt;&gt;""),'2026 BGS Media Plan'!K38,"")</f>
        <v/>
      </c>
      <c r="E178" s="3" t="str">
        <f>IF(AND('2026 BGS Media Plan'!G38="y",'2026 BGS Media Plan'!L38&lt;&gt;""),'2026 BGS Media Plan'!L38,"")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IF(AND(B178&lt;&gt;"",Agreement!$C$24&lt;&gt;""),Agreement!$C$24,"")</f>
        <v/>
      </c>
      <c r="I178" t="str">
        <f>IF(AND('2026 BGS Media Plan'!G38="y",'2026 BGS Media Plan'!I38&lt;&gt;""),'2026 BGS Media Plan'!I38,"")</f>
        <v/>
      </c>
      <c r="K178" t="str">
        <f>IF(AND('2026 BGS Media Plan'!G38="y",'2026 BGS Media Plan'!J38&lt;&gt;""),'2026 BGS Media Plan'!J38,IF(AND('2026 BGS Media Plan'!G38="y",'2026 BGS Media Plan'!J38="",Agreement!C15&lt;&gt;""),Agreement!C15,""))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IF(AND(B178&lt;&gt;"",Agreement!$C$26&lt;&gt;""),Agreement!$C$26,"")</f>
        <v/>
      </c>
    </row>
    <row r="179" spans="1:19">
      <c r="A179" t="str">
        <f>IF(B179="","",'2026 BGS Media Plan'!$B$2)</f>
        <v/>
      </c>
      <c r="B179" t="str">
        <f>IF(AND('2026 BGS Media Plan'!G39="y",'2026 BGS Media Plan'!H39&lt;&gt;""),'2026 BGS Media Plan'!H39,"")</f>
        <v/>
      </c>
      <c r="C179" t="str">
        <f>IF(AND('2026 BGS Media Plan'!G39="y",'2026 BGS Media Plan'!M39&lt;&gt;""),'2026 BGS Media Plan'!M39,"")</f>
        <v/>
      </c>
      <c r="D179" s="3" t="str">
        <f>IF(AND('2026 BGS Media Plan'!G39="y",'2026 BGS Media Plan'!K39&lt;&gt;""),'2026 BGS Media Plan'!K39,"")</f>
        <v/>
      </c>
      <c r="E179" s="3" t="str">
        <f>IF(AND('2026 BGS Media Plan'!G39="y",'2026 BGS Media Plan'!L39&lt;&gt;""),'2026 BGS Media Plan'!L39,"")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IF(AND(B179&lt;&gt;"",Agreement!$C$24&lt;&gt;""),Agreement!$C$24,"")</f>
        <v/>
      </c>
      <c r="I179" t="str">
        <f>IF(AND('2026 BGS Media Plan'!G39="y",'2026 BGS Media Plan'!I39&lt;&gt;""),'2026 BGS Media Plan'!I39,"")</f>
        <v/>
      </c>
      <c r="K179" t="str">
        <f>IF(AND('2026 BGS Media Plan'!G39="y",'2026 BGS Media Plan'!J39&lt;&gt;""),'2026 BGS Media Plan'!J39,IF(AND('2026 BGS Media Plan'!G39="y",'2026 BGS Media Plan'!J39="",Agreement!C15&lt;&gt;""),Agreement!C15,""))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IF(AND(B179&lt;&gt;"",Agreement!$C$26&lt;&gt;""),Agreement!$C$26,"")</f>
        <v/>
      </c>
    </row>
    <row r="180" spans="1:19">
      <c r="A180" t="str">
        <f>IF(B180="","",'2026 BGS Media Plan'!$B$2)</f>
        <v/>
      </c>
      <c r="B180" t="str">
        <f>IF(AND('2026 BGS Media Plan'!G40="y",'2026 BGS Media Plan'!H40&lt;&gt;""),'2026 BGS Media Plan'!H40,"")</f>
        <v/>
      </c>
      <c r="C180" t="str">
        <f>IF(AND('2026 BGS Media Plan'!G40="y",'2026 BGS Media Plan'!M40&lt;&gt;""),'2026 BGS Media Plan'!M40,"")</f>
        <v/>
      </c>
      <c r="D180" s="3" t="str">
        <f>IF(AND('2026 BGS Media Plan'!G40="y",'2026 BGS Media Plan'!K40&lt;&gt;""),'2026 BGS Media Plan'!K40,"")</f>
        <v/>
      </c>
      <c r="E180" s="3" t="str">
        <f>IF(AND('2026 BGS Media Plan'!G40="y",'2026 BGS Media Plan'!L40&lt;&gt;""),'2026 BGS Media Plan'!L40,"")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IF(AND(B180&lt;&gt;"",Agreement!$C$24&lt;&gt;""),Agreement!$C$24,"")</f>
        <v/>
      </c>
      <c r="I180" t="str">
        <f>IF(AND('2026 BGS Media Plan'!G40="y",'2026 BGS Media Plan'!I40&lt;&gt;""),'2026 BGS Media Plan'!I40,"")</f>
        <v/>
      </c>
      <c r="K180" t="str">
        <f>IF(AND('2026 BGS Media Plan'!G40="y",'2026 BGS Media Plan'!J40&lt;&gt;""),'2026 BGS Media Plan'!J40,IF(AND('2026 BGS Media Plan'!G40="y",'2026 BGS Media Plan'!J40="",Agreement!C15&lt;&gt;""),Agreement!C15,""))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IF(AND(B180&lt;&gt;"",Agreement!$C$26&lt;&gt;""),Agreement!$C$26,"")</f>
        <v/>
      </c>
    </row>
    <row r="181" spans="1:19">
      <c r="A181" t="str">
        <f>IF(B181="","",'2026 BGS Media Plan'!$B$2)</f>
        <v/>
      </c>
      <c r="B181" t="str">
        <f>IF(AND('2026 BGS Media Plan'!G41="y",'2026 BGS Media Plan'!H41&lt;&gt;""),'2026 BGS Media Plan'!H41,"")</f>
        <v/>
      </c>
      <c r="C181" t="str">
        <f>IF(AND('2026 BGS Media Plan'!G41="y",'2026 BGS Media Plan'!M41&lt;&gt;""),'2026 BGS Media Plan'!M41,"")</f>
        <v/>
      </c>
      <c r="D181" s="3" t="str">
        <f>IF(AND('2026 BGS Media Plan'!G41="y",'2026 BGS Media Plan'!K41&lt;&gt;""),'2026 BGS Media Plan'!K41,"")</f>
        <v/>
      </c>
      <c r="E181" s="3" t="str">
        <f>IF(AND('2026 BGS Media Plan'!G41="y",'2026 BGS Media Plan'!L41&lt;&gt;""),'2026 BGS Media Plan'!L41,"")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IF(AND(B181&lt;&gt;"",Agreement!$C$24&lt;&gt;""),Agreement!$C$24,"")</f>
        <v/>
      </c>
      <c r="I181" t="str">
        <f>IF(AND('2026 BGS Media Plan'!G41="y",'2026 BGS Media Plan'!I41&lt;&gt;""),'2026 BGS Media Plan'!I41,"")</f>
        <v/>
      </c>
      <c r="K181" t="str">
        <f>IF(AND('2026 BGS Media Plan'!G41="y",'2026 BGS Media Plan'!J41&lt;&gt;""),'2026 BGS Media Plan'!J41,IF(AND('2026 BGS Media Plan'!G41="y",'2026 BGS Media Plan'!J41="",Agreement!C15&lt;&gt;""),Agreement!C15,""))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IF(AND(B181&lt;&gt;"",Agreement!$C$26&lt;&gt;""),Agreement!$C$26,"")</f>
        <v/>
      </c>
    </row>
    <row r="182" spans="1:19">
      <c r="A182" t="str">
        <f>IF(B182="","",'2026 BGS Media Plan'!$B$2)</f>
        <v/>
      </c>
      <c r="B182" t="str">
        <f>IF(AND('2026 BGS Media Plan'!G42="y",'2026 BGS Media Plan'!H42&lt;&gt;""),'2026 BGS Media Plan'!H42,"")</f>
        <v/>
      </c>
      <c r="C182" t="str">
        <f>IF(AND('2026 BGS Media Plan'!G42="y",'2026 BGS Media Plan'!M42&lt;&gt;""),'2026 BGS Media Plan'!M42,"")</f>
        <v/>
      </c>
      <c r="D182" s="3" t="str">
        <f>IF(AND('2026 BGS Media Plan'!G42="y",'2026 BGS Media Plan'!K42&lt;&gt;""),'2026 BGS Media Plan'!K42,"")</f>
        <v/>
      </c>
      <c r="E182" s="3" t="str">
        <f>IF(AND('2026 BGS Media Plan'!G42="y",'2026 BGS Media Plan'!L42&lt;&gt;""),'2026 BGS Media Plan'!L42,"")</f>
        <v/>
      </c>
      <c r="F182" t="str">
        <f>IF(AND(B182&lt;&gt;"",Agreement!$D$17&lt;&gt;""),Agreement!$D$17,"")</f>
        <v/>
      </c>
      <c r="G182" t="str">
        <f>IF(AND(B182&lt;&gt;"",Agreement!$D$19&lt;&gt;""),Agreement!$D$19,"")</f>
        <v/>
      </c>
      <c r="H182" t="str">
        <f>IF(AND(B182&lt;&gt;"",Agreement!$C$24&lt;&gt;""),Agreement!$C$24,"")</f>
        <v/>
      </c>
      <c r="I182" t="str">
        <f>IF(AND('2026 BGS Media Plan'!G42="y",'2026 BGS Media Plan'!I42&lt;&gt;""),'2026 BGS Media Plan'!I42,"")</f>
        <v/>
      </c>
      <c r="K182" t="str">
        <f>IF(AND('2026 BGS Media Plan'!G42="y",'2026 BGS Media Plan'!J42&lt;&gt;""),'2026 BGS Media Plan'!J42,IF(AND('2026 BGS Media Plan'!G42="y",'2026 BGS Media Plan'!J42="",Agreement!C15&lt;&gt;""),Agreement!C15,""))</f>
        <v/>
      </c>
      <c r="M182" t="str">
        <f>IF(AND(B182&lt;&gt;"",Agreement!$C$12&lt;&gt;""),Agreement!$C$12,"")</f>
        <v/>
      </c>
      <c r="N182" t="str">
        <f>IF(AND(B182&lt;&gt;"",Agreement!$F$12&lt;&gt;""),Agreement!$F$12,"")</f>
        <v/>
      </c>
      <c r="O182" t="str">
        <f>IF(AND(B182&lt;&gt;"",Agreement!$C$13&lt;&gt;""),Agreement!$C$13,"")</f>
        <v/>
      </c>
      <c r="P182" t="str">
        <f>IF(AND(B182&lt;&gt;"",Agreement!$G$13&lt;&gt;""),Agreement!$G$13,"")</f>
        <v/>
      </c>
      <c r="Q182" t="str">
        <f>IF(AND(B182&lt;&gt;"",Agreement!$C$21&lt;&gt;""),Agreement!$C$21,"")</f>
        <v/>
      </c>
      <c r="R182" t="str">
        <f>IF(AND(B182&lt;&gt;"",Agreement!$C$14&lt;&gt;""),Agreement!$C$14,"")</f>
        <v/>
      </c>
      <c r="S182" t="str">
        <f>IF(AND(B182&lt;&gt;"",Agreement!$C$26&lt;&gt;""),Agreement!$C$26,"")</f>
        <v/>
      </c>
    </row>
    <row r="183" spans="1:19">
      <c r="A183" t="str">
        <f>IF(B183="","",'2026 BGS Media Plan'!$B$2)</f>
        <v/>
      </c>
      <c r="B183" t="str">
        <f>IF(AND('2026 BGS Media Plan'!G43="y",'2026 BGS Media Plan'!H43&lt;&gt;""),'2026 BGS Media Plan'!H43,"")</f>
        <v/>
      </c>
      <c r="C183" t="str">
        <f>IF(AND('2026 BGS Media Plan'!G43="y",'2026 BGS Media Plan'!M43&lt;&gt;""),'2026 BGS Media Plan'!M43,"")</f>
        <v/>
      </c>
      <c r="D183" s="3" t="str">
        <f>IF(AND('2026 BGS Media Plan'!G43="y",'2026 BGS Media Plan'!K43&lt;&gt;""),'2026 BGS Media Plan'!K43,"")</f>
        <v/>
      </c>
      <c r="E183" s="3" t="str">
        <f>IF(AND('2026 BGS Media Plan'!G43="y",'2026 BGS Media Plan'!L43&lt;&gt;""),'2026 BGS Media Plan'!L43,"")</f>
        <v/>
      </c>
      <c r="F183" t="str">
        <f>IF(AND(B183&lt;&gt;"",Agreement!$D$17&lt;&gt;""),Agreement!$D$17,"")</f>
        <v/>
      </c>
      <c r="G183" t="str">
        <f>IF(AND(B183&lt;&gt;"",Agreement!$D$19&lt;&gt;""),Agreement!$D$19,"")</f>
        <v/>
      </c>
      <c r="H183" t="str">
        <f>IF(AND(B183&lt;&gt;"",Agreement!$C$24&lt;&gt;""),Agreement!$C$24,"")</f>
        <v/>
      </c>
      <c r="I183" t="str">
        <f>IF(AND('2026 BGS Media Plan'!G43="y",'2026 BGS Media Plan'!I43&lt;&gt;""),'2026 BGS Media Plan'!I43,"")</f>
        <v/>
      </c>
      <c r="K183" s="196" t="str">
        <f>IF(AND('2026 BGS Media Plan'!G43="y",'2026 BGS Media Plan'!J43&lt;&gt;""),'2026 BGS Media Plan'!J43,IF(AND('2026 BGS Media Plan'!G43="y",'2026 BGS Media Plan'!J43="",Agreement!C15&lt;&gt;""),Agreement!C15,""))</f>
        <v/>
      </c>
      <c r="M183" t="str">
        <f>IF(AND(B183&lt;&gt;"",Agreement!$C$12&lt;&gt;""),Agreement!$C$12,"")</f>
        <v/>
      </c>
      <c r="N183" t="str">
        <f>IF(AND(B183&lt;&gt;"",Agreement!$F$12&lt;&gt;""),Agreement!$F$12,"")</f>
        <v/>
      </c>
      <c r="O183" t="str">
        <f>IF(AND(B183&lt;&gt;"",Agreement!$C$13&lt;&gt;""),Agreement!$C$13,"")</f>
        <v/>
      </c>
      <c r="P183" t="str">
        <f>IF(AND(B183&lt;&gt;"",Agreement!$G$13&lt;&gt;""),Agreement!$G$13,"")</f>
        <v/>
      </c>
      <c r="Q183" t="str">
        <f>IF(AND(B183&lt;&gt;"",Agreement!$C$21&lt;&gt;""),Agreement!$C$21,"")</f>
        <v/>
      </c>
      <c r="R183" t="str">
        <f>IF(AND(B183&lt;&gt;"",Agreement!$C$14&lt;&gt;""),Agreement!$C$14,"")</f>
        <v/>
      </c>
      <c r="S183" t="str">
        <f>IF(AND(B183&lt;&gt;"",Agreement!$C$26&lt;&gt;""),Agreement!$C$26,"")</f>
        <v/>
      </c>
    </row>
    <row r="184" spans="1:19" s="1" customFormat="1">
      <c r="A184" s="1" t="str">
        <f>IF(B184="","",'2026 BGS Media Plan'!$B$2)</f>
        <v/>
      </c>
      <c r="B184" s="1" t="str">
        <f>IF(AND('2026 BGS Media Plan'!G50="y",'2026 BGS Media Plan'!H50&lt;&gt;""),'2026 BGS Media Plan'!H50,"")</f>
        <v/>
      </c>
      <c r="C184" s="1" t="str">
        <f>IF(AND('2026 BGS Media Plan'!G50="y",'2026 BGS Media Plan'!M50&lt;&gt;""),'2026 BGS Media Plan'!M50,"")</f>
        <v/>
      </c>
      <c r="D184" s="194" t="str">
        <f>IF(AND('2026 BGS Media Plan'!G50="y",'2026 BGS Media Plan'!K50&lt;&gt;""),'2026 BGS Media Plan'!K50,"")</f>
        <v/>
      </c>
      <c r="E184" s="194" t="str">
        <f>IF(AND('2026 BGS Media Plan'!G50="y",'2026 BGS Media Plan'!L50&lt;&gt;""),'2026 BGS Media Plan'!L50,"")</f>
        <v/>
      </c>
      <c r="F184" s="1" t="str">
        <f>IF(AND(B184&lt;&gt;"",Agreement!$D$17&lt;&gt;""),Agreement!$D$17,"")</f>
        <v/>
      </c>
      <c r="G184" s="1" t="str">
        <f>IF(AND(B184&lt;&gt;"",Agreement!$D$19&lt;&gt;""),Agreement!$D$19,"")</f>
        <v/>
      </c>
      <c r="H184" s="1" t="str">
        <f>IF(AND(B184&lt;&gt;"",Agreement!$C$24&lt;&gt;""),Agreement!$C$24,"")</f>
        <v/>
      </c>
      <c r="I184" s="1" t="str">
        <f>IF(AND('2026 BGS Media Plan'!G50="y",'2026 BGS Media Plan'!I50&lt;&gt;""),'2026 BGS Media Plan'!I50,"")</f>
        <v/>
      </c>
      <c r="K184" s="1" t="str">
        <f>IF(AND('2026 BGS Media Plan'!G50="y",'2026 BGS Media Plan'!J50&lt;&gt;""),'2026 BGS Media Plan'!J50,IF(AND('2026 BGS Media Plan'!G50="y",'2026 BGS Media Plan'!J50="",Agreement!C15&lt;&gt;""),Agreement!C15,""))</f>
        <v/>
      </c>
      <c r="M184" s="1" t="str">
        <f>IF(AND(B184&lt;&gt;"",Agreement!$C$12&lt;&gt;""),Agreement!$C$12,"")</f>
        <v/>
      </c>
      <c r="N184" s="1" t="str">
        <f>IF(AND(B184&lt;&gt;"",Agreement!$F$12&lt;&gt;""),Agreement!$F$12,"")</f>
        <v/>
      </c>
      <c r="O184" s="1" t="str">
        <f>IF(AND(B184&lt;&gt;"",Agreement!$C$13&lt;&gt;""),Agreement!$C$13,"")</f>
        <v/>
      </c>
      <c r="P184" s="1" t="str">
        <f>IF(AND(B184&lt;&gt;"",Agreement!$G$13&lt;&gt;""),Agreement!$G$13,"")</f>
        <v/>
      </c>
      <c r="Q184" s="1" t="str">
        <f>IF(AND(B184&lt;&gt;"",Agreement!$C$21&lt;&gt;""),Agreement!$C$21,"")</f>
        <v/>
      </c>
      <c r="R184" s="1" t="str">
        <f>IF(AND(B184&lt;&gt;"",Agreement!$C$14&lt;&gt;""),Agreement!$C$14,"")</f>
        <v/>
      </c>
      <c r="S184" s="1" t="str">
        <f>IF(AND(B184&lt;&gt;"",Agreement!$C$26&lt;&gt;""),Agreement!$C$26,"")</f>
        <v/>
      </c>
    </row>
    <row r="185" spans="1:19">
      <c r="A185" t="str">
        <f>IF(B185="","",'2026 BGS Media Plan'!$B$2)</f>
        <v/>
      </c>
      <c r="B185" t="str">
        <f>IF(AND('2026 BGS Media Plan'!G51="y",'2026 BGS Media Plan'!H51&lt;&gt;""),'2026 BGS Media Plan'!H51,"")</f>
        <v/>
      </c>
      <c r="C185" t="str">
        <f>IF(AND('2026 BGS Media Plan'!G51="y",'2026 BGS Media Plan'!M51&lt;&gt;""),'2026 BGS Media Plan'!M51,"")</f>
        <v/>
      </c>
      <c r="D185" s="3" t="str">
        <f>IF(AND('2026 BGS Media Plan'!G51="y",'2026 BGS Media Plan'!K51&lt;&gt;""),'2026 BGS Media Plan'!K51,"")</f>
        <v/>
      </c>
      <c r="E185" s="3" t="str">
        <f>IF(AND('2026 BGS Media Plan'!G51="y",'2026 BGS Media Plan'!L51&lt;&gt;""),'2026 BGS Media Plan'!L51,"")</f>
        <v/>
      </c>
      <c r="F185" t="str">
        <f>IF(AND(B185&lt;&gt;"",Agreement!$D$17&lt;&gt;""),Agreement!$D$17,"")</f>
        <v/>
      </c>
      <c r="G185" t="str">
        <f>IF(AND(B185&lt;&gt;"",Agreement!$D$19&lt;&gt;""),Agreement!$D$19,"")</f>
        <v/>
      </c>
      <c r="H185" t="str">
        <f>IF(AND(B185&lt;&gt;"",Agreement!$C$24&lt;&gt;""),Agreement!$C$24,"")</f>
        <v/>
      </c>
      <c r="I185" t="str">
        <f>IF(AND('2026 BGS Media Plan'!G51="y",'2026 BGS Media Plan'!I51&lt;&gt;""),'2026 BGS Media Plan'!I51,"")</f>
        <v/>
      </c>
      <c r="K185" t="str">
        <f>IF(AND('2026 BGS Media Plan'!G51="y",'2026 BGS Media Plan'!J51&lt;&gt;""),'2026 BGS Media Plan'!J51,IF(AND('2026 BGS Media Plan'!G51="y",'2026 BGS Media Plan'!J51="",Agreement!C15&lt;&gt;""),Agreement!C15,""))</f>
        <v/>
      </c>
      <c r="M185" t="str">
        <f>IF(AND(B185&lt;&gt;"",Agreement!$C$12&lt;&gt;""),Agreement!$C$12,"")</f>
        <v/>
      </c>
      <c r="N185" t="str">
        <f>IF(AND(B185&lt;&gt;"",Agreement!$F$12&lt;&gt;""),Agreement!$F$12,"")</f>
        <v/>
      </c>
      <c r="O185" t="str">
        <f>IF(AND(B185&lt;&gt;"",Agreement!$C$13&lt;&gt;""),Agreement!$C$13,"")</f>
        <v/>
      </c>
      <c r="P185" t="str">
        <f>IF(AND(B185&lt;&gt;"",Agreement!$G$13&lt;&gt;""),Agreement!$G$13,"")</f>
        <v/>
      </c>
      <c r="Q185" t="str">
        <f>IF(AND(B185&lt;&gt;"",Agreement!$C$21&lt;&gt;""),Agreement!$C$21,"")</f>
        <v/>
      </c>
      <c r="R185" t="str">
        <f>IF(AND(B185&lt;&gt;"",Agreement!$C$14&lt;&gt;""),Agreement!$C$14,"")</f>
        <v/>
      </c>
      <c r="S185" t="str">
        <f>IF(AND(B185&lt;&gt;"",Agreement!$C$26&lt;&gt;""),Agreement!$C$26,"")</f>
        <v/>
      </c>
    </row>
    <row r="186" spans="1:19">
      <c r="A186" t="str">
        <f>IF(B186="","",'2026 BGS Media Plan'!$B$2)</f>
        <v/>
      </c>
      <c r="B186" t="str">
        <f>IF(AND('2026 BGS Media Plan'!G52="y",'2026 BGS Media Plan'!H52&lt;&gt;""),'2026 BGS Media Plan'!H52,"")</f>
        <v/>
      </c>
      <c r="C186" t="str">
        <f>IF(AND('2026 BGS Media Plan'!G52="y",'2026 BGS Media Plan'!M52&lt;&gt;""),'2026 BGS Media Plan'!M52,"")</f>
        <v/>
      </c>
      <c r="D186" s="3" t="str">
        <f>IF(AND('2026 BGS Media Plan'!G52="y",'2026 BGS Media Plan'!K52&lt;&gt;""),'2026 BGS Media Plan'!K52,"")</f>
        <v/>
      </c>
      <c r="E186" s="3" t="str">
        <f>IF(AND('2026 BGS Media Plan'!G52="y",'2026 BGS Media Plan'!L52&lt;&gt;""),'2026 BGS Media Plan'!L52,"")</f>
        <v/>
      </c>
      <c r="F186" t="str">
        <f>IF(AND(B186&lt;&gt;"",Agreement!$D$17&lt;&gt;""),Agreement!$D$17,"")</f>
        <v/>
      </c>
      <c r="G186" t="str">
        <f>IF(AND(B186&lt;&gt;"",Agreement!$D$19&lt;&gt;""),Agreement!$D$19,"")</f>
        <v/>
      </c>
      <c r="H186" t="str">
        <f>IF(AND(B186&lt;&gt;"",Agreement!$C$24&lt;&gt;""),Agreement!$C$24,"")</f>
        <v/>
      </c>
      <c r="I186" t="str">
        <f>IF(AND('2026 BGS Media Plan'!G52="y",'2026 BGS Media Plan'!I52&lt;&gt;""),'2026 BGS Media Plan'!I52,"")</f>
        <v/>
      </c>
      <c r="K186" s="196" t="str">
        <f>IF(AND('2026 BGS Media Plan'!G52="y",'2026 BGS Media Plan'!J52&lt;&gt;""),'2026 BGS Media Plan'!J52,IF(AND('2026 BGS Media Plan'!G52="y",'2026 BGS Media Plan'!J52="",Agreement!C15&lt;&gt;""),Agreement!C15,""))</f>
        <v/>
      </c>
      <c r="M186" t="str">
        <f>IF(AND(B186&lt;&gt;"",Agreement!$C$12&lt;&gt;""),Agreement!$C$12,"")</f>
        <v/>
      </c>
      <c r="N186" t="str">
        <f>IF(AND(B186&lt;&gt;"",Agreement!$F$12&lt;&gt;""),Agreement!$F$12,"")</f>
        <v/>
      </c>
      <c r="O186" t="str">
        <f>IF(AND(B186&lt;&gt;"",Agreement!$C$13&lt;&gt;""),Agreement!$C$13,"")</f>
        <v/>
      </c>
      <c r="P186" t="str">
        <f>IF(AND(B186&lt;&gt;"",Agreement!$G$13&lt;&gt;""),Agreement!$G$13,"")</f>
        <v/>
      </c>
      <c r="Q186" t="str">
        <f>IF(AND(B186&lt;&gt;"",Agreement!$C$21&lt;&gt;""),Agreement!$C$21,"")</f>
        <v/>
      </c>
      <c r="R186" t="str">
        <f>IF(AND(B186&lt;&gt;"",Agreement!$C$14&lt;&gt;""),Agreement!$C$14,"")</f>
        <v/>
      </c>
      <c r="S186" t="str">
        <f>IF(AND(B186&lt;&gt;"",Agreement!$C$26&lt;&gt;""),Agreement!$C$26,"")</f>
        <v/>
      </c>
    </row>
    <row r="187" spans="1:19" s="1" customFormat="1">
      <c r="A187" s="1" t="str">
        <f>IF(B187="","",'2026 BGS Media Plan'!$B$2)</f>
        <v/>
      </c>
      <c r="B187" s="1" t="str">
        <f>IF(AND('2026 BGS Media Plan'!G57="y",'2026 BGS Media Plan'!H57&lt;&gt;""),'2026 BGS Media Plan'!H57,"")</f>
        <v/>
      </c>
      <c r="C187" s="1" t="str">
        <f>IF(AND('2026 BGS Media Plan'!G57="y",'2026 BGS Media Plan'!M57&lt;&gt;""),'2026 BGS Media Plan'!M57,"")</f>
        <v/>
      </c>
      <c r="D187" s="194" t="str">
        <f>IF(AND('2026 BGS Media Plan'!G57="y",'2026 BGS Media Plan'!K57&lt;&gt;""),'2026 BGS Media Plan'!K57,"")</f>
        <v/>
      </c>
      <c r="E187" s="194" t="str">
        <f>IF(AND('2026 BGS Media Plan'!G57="y",'2026 BGS Media Plan'!L57&lt;&gt;""),'2026 BGS Media Plan'!L57,"")</f>
        <v/>
      </c>
      <c r="F187" s="1" t="str">
        <f>IF(AND(B187&lt;&gt;"",Agreement!$D$17&lt;&gt;""),Agreement!$D$17,"")</f>
        <v/>
      </c>
      <c r="G187" s="1" t="str">
        <f>IF(AND(B187&lt;&gt;"",Agreement!$D$19&lt;&gt;""),Agreement!$D$19,"")</f>
        <v/>
      </c>
      <c r="H187" s="1" t="str">
        <f>IF(AND(B187&lt;&gt;"",Agreement!$C$24&lt;&gt;""),Agreement!$C$24,"")</f>
        <v/>
      </c>
      <c r="I187" s="1" t="str">
        <f>IF(AND('2026 BGS Media Plan'!G57="y",'2026 BGS Media Plan'!I57&lt;&gt;""),'2026 BGS Media Plan'!I57,"")</f>
        <v/>
      </c>
      <c r="K187" s="1" t="str">
        <f>IF(AND('2026 BGS Media Plan'!G57="y",'2026 BGS Media Plan'!J57&lt;&gt;""),'2026 BGS Media Plan'!J57,IF(AND('2026 BGS Media Plan'!G57="y",'2026 BGS Media Plan'!J57="",Agreement!C15&lt;&gt;""),Agreement!C15,""))</f>
        <v/>
      </c>
      <c r="M187" s="1" t="str">
        <f>IF(AND(B187&lt;&gt;"",Agreement!$C$12&lt;&gt;""),Agreement!$C$12,"")</f>
        <v/>
      </c>
      <c r="N187" s="1" t="str">
        <f>IF(AND(B187&lt;&gt;"",Agreement!$F$12&lt;&gt;""),Agreement!$F$12,"")</f>
        <v/>
      </c>
      <c r="O187" s="1" t="str">
        <f>IF(AND(B187&lt;&gt;"",Agreement!$C$13&lt;&gt;""),Agreement!$C$13,"")</f>
        <v/>
      </c>
      <c r="P187" s="1" t="str">
        <f>IF(AND(B187&lt;&gt;"",Agreement!$G$13&lt;&gt;""),Agreement!$G$13,"")</f>
        <v/>
      </c>
      <c r="Q187" s="1" t="str">
        <f>IF(AND(B187&lt;&gt;"",Agreement!$C$21&lt;&gt;""),Agreement!$C$21,"")</f>
        <v/>
      </c>
      <c r="R187" s="1" t="str">
        <f>IF(AND(B187&lt;&gt;"",Agreement!$C$14&lt;&gt;""),Agreement!$C$14,"")</f>
        <v/>
      </c>
      <c r="S187" s="1" t="str">
        <f>IF(AND(B187&lt;&gt;"",Agreement!$C$26&lt;&gt;""),Agreement!$C$26,"")</f>
        <v/>
      </c>
    </row>
    <row r="188" spans="1:19">
      <c r="A188" t="str">
        <f>IF(B188="","",'2026 BGS Media Plan'!$B$2)</f>
        <v/>
      </c>
      <c r="B188" t="str">
        <f>IF(AND('2026 BGS Media Plan'!G58="y",'2026 BGS Media Plan'!H58&lt;&gt;""),'2026 BGS Media Plan'!H58,"")</f>
        <v/>
      </c>
      <c r="C188" t="str">
        <f>IF(AND('2026 BGS Media Plan'!G58="y",'2026 BGS Media Plan'!M58&lt;&gt;""),'2026 BGS Media Plan'!M58,"")</f>
        <v/>
      </c>
      <c r="D188" s="3" t="str">
        <f>IF(AND('2026 BGS Media Plan'!G58="y",'2026 BGS Media Plan'!K58&lt;&gt;""),'2026 BGS Media Plan'!K58,"")</f>
        <v/>
      </c>
      <c r="E188" s="3" t="str">
        <f>IF(AND('2026 BGS Media Plan'!G58="y",'2026 BGS Media Plan'!L58&lt;&gt;""),'2026 BGS Media Plan'!L58,"")</f>
        <v/>
      </c>
      <c r="F188" t="str">
        <f>IF(AND(B188&lt;&gt;"",Agreement!$D$17&lt;&gt;""),Agreement!$D$17,"")</f>
        <v/>
      </c>
      <c r="G188" t="str">
        <f>IF(AND(B188&lt;&gt;"",Agreement!$D$19&lt;&gt;""),Agreement!$D$19,"")</f>
        <v/>
      </c>
      <c r="H188" t="str">
        <f>IF(AND(B188&lt;&gt;"",Agreement!$C$24&lt;&gt;""),Agreement!$C$24,"")</f>
        <v/>
      </c>
      <c r="I188" t="str">
        <f>IF(AND('2026 BGS Media Plan'!G58="y",'2026 BGS Media Plan'!I58&lt;&gt;""),'2026 BGS Media Plan'!I58,"")</f>
        <v/>
      </c>
      <c r="K188" t="str">
        <f>IF(AND('2026 BGS Media Plan'!G58="y",'2026 BGS Media Plan'!J58&lt;&gt;""),'2026 BGS Media Plan'!J58,IF(AND('2026 BGS Media Plan'!G58="y",'2026 BGS Media Plan'!J58="",Agreement!C15&lt;&gt;""),Agreement!C15,""))</f>
        <v/>
      </c>
      <c r="M188" t="str">
        <f>IF(AND(B188&lt;&gt;"",Agreement!$C$12&lt;&gt;""),Agreement!$C$12,"")</f>
        <v/>
      </c>
      <c r="N188" t="str">
        <f>IF(AND(B188&lt;&gt;"",Agreement!$F$12&lt;&gt;""),Agreement!$F$12,"")</f>
        <v/>
      </c>
      <c r="O188" t="str">
        <f>IF(AND(B188&lt;&gt;"",Agreement!$C$13&lt;&gt;""),Agreement!$C$13,"")</f>
        <v/>
      </c>
      <c r="P188" t="str">
        <f>IF(AND(B188&lt;&gt;"",Agreement!$G$13&lt;&gt;""),Agreement!$G$13,"")</f>
        <v/>
      </c>
      <c r="Q188" t="str">
        <f>IF(AND(B188&lt;&gt;"",Agreement!$C$21&lt;&gt;""),Agreement!$C$21,"")</f>
        <v/>
      </c>
      <c r="R188" t="str">
        <f>IF(AND(B188&lt;&gt;"",Agreement!$C$14&lt;&gt;""),Agreement!$C$14,"")</f>
        <v/>
      </c>
      <c r="S188" t="str">
        <f>IF(AND(B188&lt;&gt;"",Agreement!$C$26&lt;&gt;""),Agreement!$C$26,"")</f>
        <v/>
      </c>
    </row>
    <row r="189" spans="1:19" s="1" customFormat="1">
      <c r="A189" s="1" t="str">
        <f>IF(B189="","",'2026 BGS Media Plan'!$B$2)</f>
        <v/>
      </c>
      <c r="B189" s="1" t="str">
        <f>IF(AND('2026 BGS Media Plan'!G63="y",'2026 BGS Media Plan'!H63&lt;&gt;""),'2026 BGS Media Plan'!H63,"")</f>
        <v/>
      </c>
      <c r="C189" s="1" t="str">
        <f>IF(AND('2026 BGS Media Plan'!G63="y",'2026 BGS Media Plan'!M63&lt;&gt;""),'2026 BGS Media Plan'!M63,"")</f>
        <v/>
      </c>
      <c r="D189" s="194" t="str">
        <f>IF(AND('2026 BGS Media Plan'!G63="y",'2026 BGS Media Plan'!K63&lt;&gt;""),'2026 BGS Media Plan'!K63,"")</f>
        <v/>
      </c>
      <c r="E189" s="194" t="str">
        <f>IF(AND('2026 BGS Media Plan'!G63="y",'2026 BGS Media Plan'!L63&lt;&gt;""),'2026 BGS Media Plan'!L63,"")</f>
        <v/>
      </c>
      <c r="F189" s="1" t="str">
        <f>IF(AND(B189&lt;&gt;"",Agreement!$D$17&lt;&gt;""),Agreement!$D$17,"")</f>
        <v/>
      </c>
      <c r="G189" s="1" t="str">
        <f>IF(AND(B189&lt;&gt;"",Agreement!$D$19&lt;&gt;""),Agreement!$D$19,"")</f>
        <v/>
      </c>
      <c r="H189" s="1" t="str">
        <f>IF(AND(B189&lt;&gt;"",Agreement!$C$24&lt;&gt;""),Agreement!$C$24,"")</f>
        <v/>
      </c>
      <c r="I189" s="1" t="str">
        <f>IF(AND('2026 BGS Media Plan'!G63="y",'2026 BGS Media Plan'!I63&lt;&gt;""),'2026 BGS Media Plan'!I63,"")</f>
        <v/>
      </c>
      <c r="K189" s="1" t="str">
        <f>IF(AND('2026 BGS Media Plan'!G63="y",'2026 BGS Media Plan'!J63&lt;&gt;""),'2026 BGS Media Plan'!J63,IF(AND('2026 BGS Media Plan'!G63="y",'2026 BGS Media Plan'!J63="",Agreement!C15&lt;&gt;""),Agreement!C15,""))</f>
        <v/>
      </c>
      <c r="M189" s="1" t="str">
        <f>IF(AND(B189&lt;&gt;"",Agreement!$C$12&lt;&gt;""),Agreement!$C$12,"")</f>
        <v/>
      </c>
      <c r="N189" s="1" t="str">
        <f>IF(AND(B189&lt;&gt;"",Agreement!$F$12&lt;&gt;""),Agreement!$F$12,"")</f>
        <v/>
      </c>
      <c r="O189" s="1" t="str">
        <f>IF(AND(B189&lt;&gt;"",Agreement!$C$13&lt;&gt;""),Agreement!$C$13,"")</f>
        <v/>
      </c>
      <c r="P189" s="1" t="str">
        <f>IF(AND(B189&lt;&gt;"",Agreement!$G$13&lt;&gt;""),Agreement!$G$13,"")</f>
        <v/>
      </c>
      <c r="Q189" s="1" t="str">
        <f>IF(AND(B189&lt;&gt;"",Agreement!$C$21&lt;&gt;""),Agreement!$C$21,"")</f>
        <v/>
      </c>
      <c r="R189" s="1" t="str">
        <f>IF(AND(B189&lt;&gt;"",Agreement!$C$14&lt;&gt;""),Agreement!$C$14,"")</f>
        <v/>
      </c>
      <c r="S189" s="1" t="str">
        <f>IF(AND(B189&lt;&gt;"",Agreement!$C$26&lt;&gt;""),Agreement!$C$26,"")</f>
        <v/>
      </c>
    </row>
    <row r="190" spans="1:19">
      <c r="A190" t="str">
        <f>IF(B190="","",'2026 BGS Media Plan'!$B$2)</f>
        <v/>
      </c>
      <c r="B190" t="str">
        <f>IF(AND('2026 BGS Media Plan'!G64="y",'2026 BGS Media Plan'!H64&lt;&gt;""),'2026 BGS Media Plan'!H64,"")</f>
        <v/>
      </c>
      <c r="C190" t="str">
        <f>IF(AND('2026 BGS Media Plan'!G64="y",'2026 BGS Media Plan'!M64&lt;&gt;""),'2026 BGS Media Plan'!M64,"")</f>
        <v/>
      </c>
      <c r="D190" s="3" t="str">
        <f>IF(AND('2026 BGS Media Plan'!G64="y",'2026 BGS Media Plan'!K64&lt;&gt;""),'2026 BGS Media Plan'!K64,"")</f>
        <v/>
      </c>
      <c r="E190" s="3" t="str">
        <f>IF(AND('2026 BGS Media Plan'!G64="y",'2026 BGS Media Plan'!L64&lt;&gt;""),'2026 BGS Media Plan'!L64,"")</f>
        <v/>
      </c>
      <c r="F190" t="str">
        <f>IF(AND(B190&lt;&gt;"",Agreement!$D$17&lt;&gt;""),Agreement!$D$17,"")</f>
        <v/>
      </c>
      <c r="G190" t="str">
        <f>IF(AND(B190&lt;&gt;"",Agreement!$D$19&lt;&gt;""),Agreement!$D$19,"")</f>
        <v/>
      </c>
      <c r="H190" t="str">
        <f>IF(AND(B190&lt;&gt;"",Agreement!$C$24&lt;&gt;""),Agreement!$C$24,"")</f>
        <v/>
      </c>
      <c r="I190" t="str">
        <f>IF(AND('2026 BGS Media Plan'!G64="y",'2026 BGS Media Plan'!I64&lt;&gt;""),'2026 BGS Media Plan'!I64,"")</f>
        <v/>
      </c>
      <c r="K190" t="str">
        <f>IF(AND('2026 BGS Media Plan'!G64="y",'2026 BGS Media Plan'!J64&lt;&gt;""),'2026 BGS Media Plan'!J64,IF(AND('2026 BGS Media Plan'!G64="y",'2026 BGS Media Plan'!J64="",Agreement!C15&lt;&gt;""),Agreement!C15,""))</f>
        <v/>
      </c>
      <c r="M190" t="str">
        <f>IF(AND(B190&lt;&gt;"",Agreement!$C$12&lt;&gt;""),Agreement!$C$12,"")</f>
        <v/>
      </c>
      <c r="N190" t="str">
        <f>IF(AND(B190&lt;&gt;"",Agreement!$F$12&lt;&gt;""),Agreement!$F$12,"")</f>
        <v/>
      </c>
      <c r="O190" t="str">
        <f>IF(AND(B190&lt;&gt;"",Agreement!$C$13&lt;&gt;""),Agreement!$C$13,"")</f>
        <v/>
      </c>
      <c r="P190" t="str">
        <f>IF(AND(B190&lt;&gt;"",Agreement!$G$13&lt;&gt;""),Agreement!$G$13,"")</f>
        <v/>
      </c>
      <c r="Q190" t="str">
        <f>IF(AND(B190&lt;&gt;"",Agreement!$C$21&lt;&gt;""),Agreement!$C$21,"")</f>
        <v/>
      </c>
      <c r="R190" t="str">
        <f>IF(AND(B190&lt;&gt;"",Agreement!$C$14&lt;&gt;""),Agreement!$C$14,"")</f>
        <v/>
      </c>
      <c r="S190" t="str">
        <f>IF(AND(B190&lt;&gt;"",Agreement!$C$26&lt;&gt;""),Agreement!$C$26,"")</f>
        <v/>
      </c>
    </row>
    <row r="191" spans="1:19">
      <c r="A191" t="str">
        <f>IF(B191="","",'2026 BGS Media Plan'!$B$2)</f>
        <v/>
      </c>
      <c r="B191" t="str">
        <f>IF(AND('2026 BGS Media Plan'!G65="y",'2026 BGS Media Plan'!H65&lt;&gt;""),'2026 BGS Media Plan'!H65,"")</f>
        <v/>
      </c>
      <c r="C191" t="str">
        <f>IF(AND('2026 BGS Media Plan'!G65="y",'2026 BGS Media Plan'!M65&lt;&gt;""),'2026 BGS Media Plan'!M65,"")</f>
        <v/>
      </c>
      <c r="D191" s="3" t="str">
        <f>IF(AND('2026 BGS Media Plan'!G65="y",'2026 BGS Media Plan'!K65&lt;&gt;""),'2026 BGS Media Plan'!K65,"")</f>
        <v/>
      </c>
      <c r="E191" s="3" t="str">
        <f>IF(AND('2026 BGS Media Plan'!G65="y",'2026 BGS Media Plan'!L65&lt;&gt;""),'2026 BGS Media Plan'!L65,"")</f>
        <v/>
      </c>
      <c r="F191" t="str">
        <f>IF(AND(B191&lt;&gt;"",Agreement!$D$17&lt;&gt;""),Agreement!$D$17,"")</f>
        <v/>
      </c>
      <c r="G191" t="str">
        <f>IF(AND(B191&lt;&gt;"",Agreement!$D$19&lt;&gt;""),Agreement!$D$19,"")</f>
        <v/>
      </c>
      <c r="H191" t="str">
        <f>IF(AND(B191&lt;&gt;"",Agreement!$C$24&lt;&gt;""),Agreement!$C$24,"")</f>
        <v/>
      </c>
      <c r="I191" t="str">
        <f>IF(AND('2026 BGS Media Plan'!G65="y",'2026 BGS Media Plan'!I65&lt;&gt;""),'2026 BGS Media Plan'!I65,"")</f>
        <v/>
      </c>
      <c r="K191" t="str">
        <f>IF(AND('2026 BGS Media Plan'!G65="y",'2026 BGS Media Plan'!J65&lt;&gt;""),'2026 BGS Media Plan'!J65,IF(AND('2026 BGS Media Plan'!G65="y",'2026 BGS Media Plan'!J65="",Agreement!C15&lt;&gt;""),Agreement!C15,""))</f>
        <v/>
      </c>
      <c r="M191" t="str">
        <f>IF(AND(B191&lt;&gt;"",Agreement!$C$12&lt;&gt;""),Agreement!$C$12,"")</f>
        <v/>
      </c>
      <c r="N191" t="str">
        <f>IF(AND(B191&lt;&gt;"",Agreement!$F$12&lt;&gt;""),Agreement!$F$12,"")</f>
        <v/>
      </c>
      <c r="O191" t="str">
        <f>IF(AND(B191&lt;&gt;"",Agreement!$C$13&lt;&gt;""),Agreement!$C$13,"")</f>
        <v/>
      </c>
      <c r="P191" t="str">
        <f>IF(AND(B191&lt;&gt;"",Agreement!$G$13&lt;&gt;""),Agreement!$G$13,"")</f>
        <v/>
      </c>
      <c r="Q191" t="str">
        <f>IF(AND(B191&lt;&gt;"",Agreement!$C$21&lt;&gt;""),Agreement!$C$21,"")</f>
        <v/>
      </c>
      <c r="R191" t="str">
        <f>IF(AND(B191&lt;&gt;"",Agreement!$C$14&lt;&gt;""),Agreement!$C$14,"")</f>
        <v/>
      </c>
      <c r="S191" t="str">
        <f>IF(AND(B191&lt;&gt;"",Agreement!$C$26&lt;&gt;""),Agreement!$C$26,"")</f>
        <v/>
      </c>
    </row>
    <row r="192" spans="1:19">
      <c r="A192" t="str">
        <f>IF(B192="","",'2026 BGS Media Plan'!$B$2)</f>
        <v/>
      </c>
      <c r="B192" t="str">
        <f>IF(AND('2026 BGS Media Plan'!G66="y",'2026 BGS Media Plan'!H66&lt;&gt;""),'2026 BGS Media Plan'!H66,"")</f>
        <v/>
      </c>
      <c r="C192" t="str">
        <f>IF(AND('2026 BGS Media Plan'!G66="y",'2026 BGS Media Plan'!M66&lt;&gt;""),'2026 BGS Media Plan'!M66,"")</f>
        <v/>
      </c>
      <c r="D192" s="3" t="str">
        <f>IF(AND('2026 BGS Media Plan'!G66="y",'2026 BGS Media Plan'!K66&lt;&gt;""),'2026 BGS Media Plan'!K66,"")</f>
        <v/>
      </c>
      <c r="E192" s="3" t="str">
        <f>IF(AND('2026 BGS Media Plan'!G66="y",'2026 BGS Media Plan'!L66&lt;&gt;""),'2026 BGS Media Plan'!L66,"")</f>
        <v/>
      </c>
      <c r="F192" t="str">
        <f>IF(AND(B192&lt;&gt;"",Agreement!$D$17&lt;&gt;""),Agreement!$D$17,"")</f>
        <v/>
      </c>
      <c r="G192" t="str">
        <f>IF(AND(B192&lt;&gt;"",Agreement!$D$19&lt;&gt;""),Agreement!$D$19,"")</f>
        <v/>
      </c>
      <c r="H192" t="str">
        <f>IF(AND(B192&lt;&gt;"",Agreement!$C$24&lt;&gt;""),Agreement!$C$24,"")</f>
        <v/>
      </c>
      <c r="I192" t="str">
        <f>IF(AND('2026 BGS Media Plan'!G66="y",'2026 BGS Media Plan'!I66&lt;&gt;""),'2026 BGS Media Plan'!I66,"")</f>
        <v/>
      </c>
      <c r="K192" t="str">
        <f>IF(AND('2026 BGS Media Plan'!G66="y",'2026 BGS Media Plan'!J66&lt;&gt;""),'2026 BGS Media Plan'!J66,IF(AND('2026 BGS Media Plan'!G66="y",'2026 BGS Media Plan'!J66="",Agreement!C15&lt;&gt;""),Agreement!C15,""))</f>
        <v/>
      </c>
      <c r="M192" t="str">
        <f>IF(AND(B192&lt;&gt;"",Agreement!$C$12&lt;&gt;""),Agreement!$C$12,"")</f>
        <v/>
      </c>
      <c r="N192" t="str">
        <f>IF(AND(B192&lt;&gt;"",Agreement!$F$12&lt;&gt;""),Agreement!$F$12,"")</f>
        <v/>
      </c>
      <c r="O192" t="str">
        <f>IF(AND(B192&lt;&gt;"",Agreement!$C$13&lt;&gt;""),Agreement!$C$13,"")</f>
        <v/>
      </c>
      <c r="P192" t="str">
        <f>IF(AND(B192&lt;&gt;"",Agreement!$G$13&lt;&gt;""),Agreement!$G$13,"")</f>
        <v/>
      </c>
      <c r="Q192" t="str">
        <f>IF(AND(B192&lt;&gt;"",Agreement!$C$21&lt;&gt;""),Agreement!$C$21,"")</f>
        <v/>
      </c>
      <c r="R192" t="str">
        <f>IF(AND(B192&lt;&gt;"",Agreement!$C$14&lt;&gt;""),Agreement!$C$14,"")</f>
        <v/>
      </c>
      <c r="S192" t="str">
        <f>IF(AND(B192&lt;&gt;"",Agreement!$C$26&lt;&gt;""),Agreement!$C$26,"")</f>
        <v/>
      </c>
    </row>
    <row r="193" spans="1:19">
      <c r="A193" t="str">
        <f>IF(B193="","",'2026 BGS Media Plan'!$B$2)</f>
        <v/>
      </c>
      <c r="B193" t="str">
        <f>IF(AND('2026 BGS Media Plan'!G67="y",'2026 BGS Media Plan'!H67&lt;&gt;""),'2026 BGS Media Plan'!H67,"")</f>
        <v/>
      </c>
      <c r="C193" t="str">
        <f>IF(AND('2026 BGS Media Plan'!G67="y",'2026 BGS Media Plan'!M67&lt;&gt;""),'2026 BGS Media Plan'!M67,"")</f>
        <v/>
      </c>
      <c r="D193" s="3" t="str">
        <f>IF(AND('2026 BGS Media Plan'!G67="y",'2026 BGS Media Plan'!K67&lt;&gt;""),'2026 BGS Media Plan'!K67,"")</f>
        <v/>
      </c>
      <c r="E193" s="3" t="str">
        <f>IF(AND('2026 BGS Media Plan'!G67="y",'2026 BGS Media Plan'!L67&lt;&gt;""),'2026 BGS Media Plan'!L67,"")</f>
        <v/>
      </c>
      <c r="F193" t="str">
        <f>IF(AND(B193&lt;&gt;"",Agreement!$D$17&lt;&gt;""),Agreement!$D$17,"")</f>
        <v/>
      </c>
      <c r="G193" t="str">
        <f>IF(AND(B193&lt;&gt;"",Agreement!$D$19&lt;&gt;""),Agreement!$D$19,"")</f>
        <v/>
      </c>
      <c r="H193" t="str">
        <f>IF(AND(B193&lt;&gt;"",Agreement!$C$24&lt;&gt;""),Agreement!$C$24,"")</f>
        <v/>
      </c>
      <c r="I193" t="str">
        <f>IF(AND('2026 BGS Media Plan'!G67="y",'2026 BGS Media Plan'!I67&lt;&gt;""),'2026 BGS Media Plan'!I67,"")</f>
        <v/>
      </c>
      <c r="K193" s="196" t="str">
        <f>IF(AND('2026 BGS Media Plan'!G67="y",'2026 BGS Media Plan'!J67&lt;&gt;""),'2026 BGS Media Plan'!J67,IF(AND('2026 BGS Media Plan'!G67="y",'2026 BGS Media Plan'!J67="",Agreement!C15&lt;&gt;""),Agreement!C15,""))</f>
        <v/>
      </c>
      <c r="M193" t="str">
        <f>IF(AND(B193&lt;&gt;"",Agreement!$C$12&lt;&gt;""),Agreement!$C$12,"")</f>
        <v/>
      </c>
      <c r="N193" t="str">
        <f>IF(AND(B193&lt;&gt;"",Agreement!$F$12&lt;&gt;""),Agreement!$F$12,"")</f>
        <v/>
      </c>
      <c r="O193" t="str">
        <f>IF(AND(B193&lt;&gt;"",Agreement!$C$13&lt;&gt;""),Agreement!$C$13,"")</f>
        <v/>
      </c>
      <c r="P193" t="str">
        <f>IF(AND(B193&lt;&gt;"",Agreement!$G$13&lt;&gt;""),Agreement!$G$13,"")</f>
        <v/>
      </c>
      <c r="Q193" t="str">
        <f>IF(AND(B193&lt;&gt;"",Agreement!$C$21&lt;&gt;""),Agreement!$C$21,"")</f>
        <v/>
      </c>
      <c r="R193" t="str">
        <f>IF(AND(B193&lt;&gt;"",Agreement!$C$14&lt;&gt;""),Agreement!$C$14,"")</f>
        <v/>
      </c>
      <c r="S193" t="str">
        <f>IF(AND(B193&lt;&gt;"",Agreement!$C$26&lt;&gt;""),Agreement!$C$26,"")</f>
        <v/>
      </c>
    </row>
    <row r="194" spans="1:19" s="1" customFormat="1">
      <c r="A194" s="1" t="str">
        <f>IF(B194="","",'2026 BGS Media Plan'!$B$2)</f>
        <v/>
      </c>
      <c r="B194" s="1" t="str">
        <f>IF(AND('2026 BGS Media Plan'!G74="y",'2026 BGS Media Plan'!H74&lt;&gt;""),'2026 BGS Media Plan'!H74,"")</f>
        <v/>
      </c>
      <c r="C194" s="1" t="str">
        <f>IF(AND('2026 BGS Media Plan'!G74="y",'2026 BGS Media Plan'!M74&lt;&gt;""),'2026 BGS Media Plan'!M74,"")</f>
        <v/>
      </c>
      <c r="D194" s="194" t="str">
        <f>IF(AND('2026 BGS Media Plan'!G74="y",'2026 BGS Media Plan'!K74&lt;&gt;""),'2026 BGS Media Plan'!K74,"")</f>
        <v/>
      </c>
      <c r="E194" s="194" t="str">
        <f>IF(AND('2026 BGS Media Plan'!G74="y",'2026 BGS Media Plan'!L74&lt;&gt;""),'2026 BGS Media Plan'!L74,"")</f>
        <v/>
      </c>
      <c r="F194" s="1" t="str">
        <f>IF(AND(B194&lt;&gt;"",Agreement!$D$17&lt;&gt;""),Agreement!$D$17,"")</f>
        <v/>
      </c>
      <c r="G194" s="1" t="str">
        <f>IF(AND(B194&lt;&gt;"",Agreement!$D$19&lt;&gt;""),Agreement!$D$19,"")</f>
        <v/>
      </c>
      <c r="H194" s="1" t="str">
        <f>IF(AND(B194&lt;&gt;"",Agreement!$C$24&lt;&gt;""),Agreement!$C$24,"")</f>
        <v/>
      </c>
      <c r="I194" s="1" t="str">
        <f>IF(AND('2026 BGS Media Plan'!G74="y",'2026 BGS Media Plan'!I74&lt;&gt;""),'2026 BGS Media Plan'!I74,"")</f>
        <v/>
      </c>
      <c r="K194" s="1" t="str">
        <f>IF(AND('2026 BGS Media Plan'!G74="y",'2026 BGS Media Plan'!J74&lt;&gt;""),'2026 BGS Media Plan'!J74,IF(AND('2026 BGS Media Plan'!G74="y",'2026 BGS Media Plan'!J74="",Agreement!C15&lt;&gt;""),Agreement!C15,""))</f>
        <v/>
      </c>
      <c r="M194" s="1" t="str">
        <f>IF(AND(B194&lt;&gt;"",Agreement!$C$12&lt;&gt;""),Agreement!$C$12,"")</f>
        <v/>
      </c>
      <c r="N194" s="1" t="str">
        <f>IF(AND(B194&lt;&gt;"",Agreement!$F$12&lt;&gt;""),Agreement!$F$12,"")</f>
        <v/>
      </c>
      <c r="O194" s="1" t="str">
        <f>IF(AND(B194&lt;&gt;"",Agreement!$C$13&lt;&gt;""),Agreement!$C$13,"")</f>
        <v/>
      </c>
      <c r="P194" s="1" t="str">
        <f>IF(AND(B194&lt;&gt;"",Agreement!$G$13&lt;&gt;""),Agreement!$G$13,"")</f>
        <v/>
      </c>
      <c r="Q194" s="1" t="str">
        <f>IF(AND(B194&lt;&gt;"",Agreement!$C$21&lt;&gt;""),Agreement!$C$21,"")</f>
        <v/>
      </c>
      <c r="R194" s="1" t="str">
        <f>IF(AND(B194&lt;&gt;"",Agreement!$C$14&lt;&gt;""),Agreement!$C$14,"")</f>
        <v/>
      </c>
      <c r="S194" s="1" t="str">
        <f>IF(AND(B194&lt;&gt;"",Agreement!$C$26&lt;&gt;""),Agreement!$C$26,"")</f>
        <v/>
      </c>
    </row>
    <row r="195" spans="1:19">
      <c r="A195" t="str">
        <f>IF(B195="","",'2026 BGS Media Plan'!$B$2)</f>
        <v/>
      </c>
      <c r="B195" t="str">
        <f>IF(AND('2026 BGS Media Plan'!G75="y",'2026 BGS Media Plan'!H75&lt;&gt;""),'2026 BGS Media Plan'!H75,"")</f>
        <v/>
      </c>
      <c r="C195" t="str">
        <f>IF(AND('2026 BGS Media Plan'!G75="y",'2026 BGS Media Plan'!M75&lt;&gt;""),'2026 BGS Media Plan'!M75,"")</f>
        <v/>
      </c>
      <c r="D195" s="3" t="str">
        <f>IF(AND('2026 BGS Media Plan'!G75="y",'2026 BGS Media Plan'!K75&lt;&gt;""),'2026 BGS Media Plan'!K75,"")</f>
        <v/>
      </c>
      <c r="E195" s="3" t="str">
        <f>IF(AND('2026 BGS Media Plan'!G75="y",'2026 BGS Media Plan'!L75&lt;&gt;""),'2026 BGS Media Plan'!L75,"")</f>
        <v/>
      </c>
      <c r="F195" t="str">
        <f>IF(AND(B195&lt;&gt;"",Agreement!$D$17&lt;&gt;""),Agreement!$D$17,"")</f>
        <v/>
      </c>
      <c r="G195" t="str">
        <f>IF(AND(B195&lt;&gt;"",Agreement!$D$19&lt;&gt;""),Agreement!$D$19,"")</f>
        <v/>
      </c>
      <c r="H195" t="str">
        <f>IF(AND(B195&lt;&gt;"",Agreement!$C$24&lt;&gt;""),Agreement!$C$24,"")</f>
        <v/>
      </c>
      <c r="I195" t="str">
        <f>IF(AND('2026 BGS Media Plan'!G75="y",'2026 BGS Media Plan'!I75&lt;&gt;""),'2026 BGS Media Plan'!I75,"")</f>
        <v/>
      </c>
      <c r="K195" t="str">
        <f>IF(AND('2026 BGS Media Plan'!G75="y",'2026 BGS Media Plan'!J75&lt;&gt;""),'2026 BGS Media Plan'!J75,IF(AND('2026 BGS Media Plan'!G75="y",'2026 BGS Media Plan'!J75="",Agreement!C15&lt;&gt;""),Agreement!C15,""))</f>
        <v/>
      </c>
      <c r="M195" t="str">
        <f>IF(AND(B195&lt;&gt;"",Agreement!$C$12&lt;&gt;""),Agreement!$C$12,"")</f>
        <v/>
      </c>
      <c r="N195" t="str">
        <f>IF(AND(B195&lt;&gt;"",Agreement!$F$12&lt;&gt;""),Agreement!$F$12,"")</f>
        <v/>
      </c>
      <c r="O195" t="str">
        <f>IF(AND(B195&lt;&gt;"",Agreement!$C$13&lt;&gt;""),Agreement!$C$13,"")</f>
        <v/>
      </c>
      <c r="P195" t="str">
        <f>IF(AND(B195&lt;&gt;"",Agreement!$G$13&lt;&gt;""),Agreement!$G$13,"")</f>
        <v/>
      </c>
      <c r="Q195" t="str">
        <f>IF(AND(B195&lt;&gt;"",Agreement!$C$21&lt;&gt;""),Agreement!$C$21,"")</f>
        <v/>
      </c>
      <c r="R195" t="str">
        <f>IF(AND(B195&lt;&gt;"",Agreement!$C$14&lt;&gt;""),Agreement!$C$14,"")</f>
        <v/>
      </c>
      <c r="S195" t="str">
        <f>IF(AND(B195&lt;&gt;"",Agreement!$C$26&lt;&gt;""),Agreement!$C$26,"")</f>
        <v/>
      </c>
    </row>
    <row r="196" spans="1:19">
      <c r="A196" t="str">
        <f>IF(B196="","",'2026 BGS Media Plan'!$B$2)</f>
        <v/>
      </c>
      <c r="B196" t="str">
        <f>IF(AND('2026 BGS Media Plan'!G76="y",'2026 BGS Media Plan'!H76&lt;&gt;""),'2026 BGS Media Plan'!H76,"")</f>
        <v/>
      </c>
      <c r="C196" t="str">
        <f>IF(AND('2026 BGS Media Plan'!G76="y",'2026 BGS Media Plan'!M76&lt;&gt;""),'2026 BGS Media Plan'!M76,"")</f>
        <v/>
      </c>
      <c r="D196" s="3" t="str">
        <f>IF(AND('2026 BGS Media Plan'!G76="y",'2026 BGS Media Plan'!K76&lt;&gt;""),'2026 BGS Media Plan'!K76,"")</f>
        <v/>
      </c>
      <c r="E196" s="3" t="str">
        <f>IF(AND('2026 BGS Media Plan'!G76="y",'2026 BGS Media Plan'!L76&lt;&gt;""),'2026 BGS Media Plan'!L76,"")</f>
        <v/>
      </c>
      <c r="F196" t="str">
        <f>IF(AND(B196&lt;&gt;"",Agreement!$D$17&lt;&gt;""),Agreement!$D$17,"")</f>
        <v/>
      </c>
      <c r="G196" t="str">
        <f>IF(AND(B196&lt;&gt;"",Agreement!$D$19&lt;&gt;""),Agreement!$D$19,"")</f>
        <v/>
      </c>
      <c r="H196" t="str">
        <f>IF(AND(B196&lt;&gt;"",Agreement!$C$24&lt;&gt;""),Agreement!$C$24,"")</f>
        <v/>
      </c>
      <c r="I196" t="str">
        <f>IF(AND('2026 BGS Media Plan'!G76="y",'2026 BGS Media Plan'!I76&lt;&gt;""),'2026 BGS Media Plan'!I76,"")</f>
        <v/>
      </c>
      <c r="K196" t="str">
        <f>IF(AND('2026 BGS Media Plan'!G76="y",'2026 BGS Media Plan'!J76&lt;&gt;""),'2026 BGS Media Plan'!J76,IF(AND('2026 BGS Media Plan'!G76="y",'2026 BGS Media Plan'!J76="",Agreement!C15&lt;&gt;""),Agreement!C15,""))</f>
        <v/>
      </c>
      <c r="M196" t="str">
        <f>IF(AND(B196&lt;&gt;"",Agreement!$C$12&lt;&gt;""),Agreement!$C$12,"")</f>
        <v/>
      </c>
      <c r="N196" t="str">
        <f>IF(AND(B196&lt;&gt;"",Agreement!$F$12&lt;&gt;""),Agreement!$F$12,"")</f>
        <v/>
      </c>
      <c r="O196" t="str">
        <f>IF(AND(B196&lt;&gt;"",Agreement!$C$13&lt;&gt;""),Agreement!$C$13,"")</f>
        <v/>
      </c>
      <c r="P196" t="str">
        <f>IF(AND(B196&lt;&gt;"",Agreement!$G$13&lt;&gt;""),Agreement!$G$13,"")</f>
        <v/>
      </c>
      <c r="Q196" t="str">
        <f>IF(AND(B196&lt;&gt;"",Agreement!$C$21&lt;&gt;""),Agreement!$C$21,"")</f>
        <v/>
      </c>
      <c r="R196" t="str">
        <f>IF(AND(B196&lt;&gt;"",Agreement!$C$14&lt;&gt;""),Agreement!$C$14,"")</f>
        <v/>
      </c>
      <c r="S196" t="str">
        <f>IF(AND(B196&lt;&gt;"",Agreement!$C$26&lt;&gt;""),Agreement!$C$26,"")</f>
        <v/>
      </c>
    </row>
    <row r="197" spans="1:19">
      <c r="A197" t="str">
        <f>IF(B197="","",'2026 BGS Media Plan'!$B$2)</f>
        <v/>
      </c>
      <c r="B197" t="str">
        <f>IF(AND('2026 BGS Media Plan'!G77="y",'2026 BGS Media Plan'!H77&lt;&gt;""),'2026 BGS Media Plan'!H77,"")</f>
        <v/>
      </c>
      <c r="C197" t="str">
        <f>IF(AND('2026 BGS Media Plan'!G77="y",'2026 BGS Media Plan'!M77&lt;&gt;""),'2026 BGS Media Plan'!M77,"")</f>
        <v/>
      </c>
      <c r="D197" s="3" t="str">
        <f>IF(AND('2026 BGS Media Plan'!G77="y",'2026 BGS Media Plan'!K77&lt;&gt;""),'2026 BGS Media Plan'!K77,"")</f>
        <v/>
      </c>
      <c r="E197" s="3" t="str">
        <f>IF(AND('2026 BGS Media Plan'!G77="y",'2026 BGS Media Plan'!L77&lt;&gt;""),'2026 BGS Media Plan'!L77,"")</f>
        <v/>
      </c>
      <c r="F197" t="str">
        <f>IF(AND(B197&lt;&gt;"",Agreement!$D$17&lt;&gt;""),Agreement!$D$17,"")</f>
        <v/>
      </c>
      <c r="G197" t="str">
        <f>IF(AND(B197&lt;&gt;"",Agreement!$D$19&lt;&gt;""),Agreement!$D$19,"")</f>
        <v/>
      </c>
      <c r="H197" t="str">
        <f>IF(AND(B197&lt;&gt;"",Agreement!$C$24&lt;&gt;""),Agreement!$C$24,"")</f>
        <v/>
      </c>
      <c r="I197" t="str">
        <f>IF(AND('2026 BGS Media Plan'!G77="y",'2026 BGS Media Plan'!I77&lt;&gt;""),'2026 BGS Media Plan'!I77,"")</f>
        <v/>
      </c>
      <c r="K197" s="196" t="str">
        <f>IF(AND('2026 BGS Media Plan'!G77="y",'2026 BGS Media Plan'!J77&lt;&gt;""),'2026 BGS Media Plan'!J77,IF(AND('2026 BGS Media Plan'!G77="y",'2026 BGS Media Plan'!J77="",Agreement!C15&lt;&gt;""),Agreement!C15,""))</f>
        <v/>
      </c>
      <c r="M197" t="str">
        <f>IF(AND(B197&lt;&gt;"",Agreement!$C$12&lt;&gt;""),Agreement!$C$12,"")</f>
        <v/>
      </c>
      <c r="N197" t="str">
        <f>IF(AND(B197&lt;&gt;"",Agreement!$F$12&lt;&gt;""),Agreement!$F$12,"")</f>
        <v/>
      </c>
      <c r="O197" t="str">
        <f>IF(AND(B197&lt;&gt;"",Agreement!$C$13&lt;&gt;""),Agreement!$C$13,"")</f>
        <v/>
      </c>
      <c r="P197" t="str">
        <f>IF(AND(B197&lt;&gt;"",Agreement!$G$13&lt;&gt;""),Agreement!$G$13,"")</f>
        <v/>
      </c>
      <c r="Q197" t="str">
        <f>IF(AND(B197&lt;&gt;"",Agreement!$C$21&lt;&gt;""),Agreement!$C$21,"")</f>
        <v/>
      </c>
      <c r="R197" t="str">
        <f>IF(AND(B197&lt;&gt;"",Agreement!$C$14&lt;&gt;""),Agreement!$C$14,"")</f>
        <v/>
      </c>
      <c r="S197" t="str">
        <f>IF(AND(B197&lt;&gt;"",Agreement!$C$26&lt;&gt;""),Agreement!$C$26,"")</f>
        <v/>
      </c>
    </row>
    <row r="198" spans="1:19" s="1" customFormat="1">
      <c r="A198" s="1" t="str">
        <f>IF(B198="","",'2026 BGS Media Plan'!$B$2)</f>
        <v/>
      </c>
      <c r="B198" s="1" t="str">
        <f>IF(AND('2026 BGS Media Plan'!G82="y",'2026 BGS Media Plan'!H82&lt;&gt;""),'2026 BGS Media Plan'!H82,"")</f>
        <v/>
      </c>
      <c r="C198" s="1" t="str">
        <f>IF(AND('2026 BGS Media Plan'!G82="y",'2026 BGS Media Plan'!M82&lt;&gt;""),'2026 BGS Media Plan'!M82,"")</f>
        <v/>
      </c>
      <c r="D198" s="194" t="str">
        <f>IF(AND('2026 BGS Media Plan'!G82="y",'2026 BGS Media Plan'!K82&lt;&gt;""),'2026 BGS Media Plan'!K82,"")</f>
        <v/>
      </c>
      <c r="E198" s="194" t="str">
        <f>IF(AND('2026 BGS Media Plan'!G82="y",'2026 BGS Media Plan'!L82&lt;&gt;""),'2026 BGS Media Plan'!L82,"")</f>
        <v/>
      </c>
      <c r="F198" s="1" t="str">
        <f>IF(AND(B198&lt;&gt;"",Agreement!$D$17&lt;&gt;""),Agreement!$D$17,"")</f>
        <v/>
      </c>
      <c r="G198" s="1" t="str">
        <f>IF(AND(B198&lt;&gt;"",Agreement!$D$19&lt;&gt;""),Agreement!$D$19,"")</f>
        <v/>
      </c>
      <c r="H198" s="1" t="str">
        <f>IF(AND(B198&lt;&gt;"",Agreement!$C$24&lt;&gt;""),Agreement!$C$24,"")</f>
        <v/>
      </c>
      <c r="I198" s="1" t="str">
        <f>IF(AND('2026 BGS Media Plan'!G82="y",'2026 BGS Media Plan'!I82&lt;&gt;""),'2026 BGS Media Plan'!I82,"")</f>
        <v/>
      </c>
      <c r="K198" s="1" t="str">
        <f>IF(AND('2026 BGS Media Plan'!G82="y",'2026 BGS Media Plan'!J82&lt;&gt;""),'2026 BGS Media Plan'!J82,IF(AND('2026 BGS Media Plan'!G82="y",'2026 BGS Media Plan'!J82="",Agreement!C15&lt;&gt;""),Agreement!C15,""))</f>
        <v/>
      </c>
      <c r="M198" s="1" t="str">
        <f>IF(AND(B198&lt;&gt;"",Agreement!$C$12&lt;&gt;""),Agreement!$C$12,"")</f>
        <v/>
      </c>
      <c r="N198" s="1" t="str">
        <f>IF(AND(B198&lt;&gt;"",Agreement!$F$12&lt;&gt;""),Agreement!$F$12,"")</f>
        <v/>
      </c>
      <c r="O198" s="1" t="str">
        <f>IF(AND(B198&lt;&gt;"",Agreement!$C$13&lt;&gt;""),Agreement!$C$13,"")</f>
        <v/>
      </c>
      <c r="P198" s="1" t="str">
        <f>IF(AND(B198&lt;&gt;"",Agreement!$G$13&lt;&gt;""),Agreement!$G$13,"")</f>
        <v/>
      </c>
      <c r="Q198" s="1" t="str">
        <f>IF(AND(B198&lt;&gt;"",Agreement!$C$21&lt;&gt;""),Agreement!$C$21,"")</f>
        <v/>
      </c>
      <c r="R198" s="1" t="str">
        <f>IF(AND(B198&lt;&gt;"",Agreement!$C$14&lt;&gt;""),Agreement!$C$14,"")</f>
        <v/>
      </c>
      <c r="S198" s="1" t="str">
        <f>IF(AND(B198&lt;&gt;"",Agreement!$C$26&lt;&gt;""),Agreement!$C$26,"")</f>
        <v/>
      </c>
    </row>
    <row r="199" spans="1:19">
      <c r="A199" t="str">
        <f>IF(B199="","",'2026 BGS Media Plan'!$B$2)</f>
        <v/>
      </c>
      <c r="B199" t="str">
        <f>IF(AND('2026 BGS Media Plan'!G83="y",'2026 BGS Media Plan'!H83&lt;&gt;""),'2026 BGS Media Plan'!H83,"")</f>
        <v/>
      </c>
      <c r="C199" t="str">
        <f>IF(AND('2026 BGS Media Plan'!G83="y",'2026 BGS Media Plan'!M83&lt;&gt;""),'2026 BGS Media Plan'!M83,"")</f>
        <v/>
      </c>
      <c r="D199" s="3" t="str">
        <f>IF(AND('2026 BGS Media Plan'!G83="y",'2026 BGS Media Plan'!K83&lt;&gt;""),'2026 BGS Media Plan'!K83,"")</f>
        <v/>
      </c>
      <c r="E199" s="3" t="str">
        <f>IF(AND('2026 BGS Media Plan'!G83="y",'2026 BGS Media Plan'!L83&lt;&gt;""),'2026 BGS Media Plan'!L83,"")</f>
        <v/>
      </c>
      <c r="F199" t="str">
        <f>IF(AND(B199&lt;&gt;"",Agreement!$D$17&lt;&gt;""),Agreement!$D$17,"")</f>
        <v/>
      </c>
      <c r="G199" t="str">
        <f>IF(AND(B199&lt;&gt;"",Agreement!$D$19&lt;&gt;""),Agreement!$D$19,"")</f>
        <v/>
      </c>
      <c r="H199" t="str">
        <f>IF(AND(B199&lt;&gt;"",Agreement!$C$24&lt;&gt;""),Agreement!$C$24,"")</f>
        <v/>
      </c>
      <c r="I199" t="str">
        <f>IF(AND('2026 BGS Media Plan'!G83="y",'2026 BGS Media Plan'!I83&lt;&gt;""),'2026 BGS Media Plan'!I83,"")</f>
        <v/>
      </c>
      <c r="K199" s="196" t="str">
        <f>IF(AND('2026 BGS Media Plan'!G83="y",'2026 BGS Media Plan'!J83&lt;&gt;""),'2026 BGS Media Plan'!J83,IF(AND('2026 BGS Media Plan'!G83="y",'2026 BGS Media Plan'!J83="",Agreement!C15&lt;&gt;""),Agreement!C15,""))</f>
        <v/>
      </c>
      <c r="M199" t="str">
        <f>IF(AND(B199&lt;&gt;"",Agreement!$C$12&lt;&gt;""),Agreement!$C$12,"")</f>
        <v/>
      </c>
      <c r="N199" t="str">
        <f>IF(AND(B199&lt;&gt;"",Agreement!$F$12&lt;&gt;""),Agreement!$F$12,"")</f>
        <v/>
      </c>
      <c r="O199" t="str">
        <f>IF(AND(B199&lt;&gt;"",Agreement!$C$13&lt;&gt;""),Agreement!$C$13,"")</f>
        <v/>
      </c>
      <c r="P199" t="str">
        <f>IF(AND(B199&lt;&gt;"",Agreement!$G$13&lt;&gt;""),Agreement!$G$13,"")</f>
        <v/>
      </c>
      <c r="Q199" t="str">
        <f>IF(AND(B199&lt;&gt;"",Agreement!$C$21&lt;&gt;""),Agreement!$C$21,"")</f>
        <v/>
      </c>
      <c r="R199" t="str">
        <f>IF(AND(B199&lt;&gt;"",Agreement!$C$14&lt;&gt;""),Agreement!$C$14,"")</f>
        <v/>
      </c>
      <c r="S199" t="str">
        <f>IF(AND(B199&lt;&gt;"",Agreement!$C$26&lt;&gt;""),Agreement!$C$26,"")</f>
        <v/>
      </c>
    </row>
    <row r="200" spans="1:19" s="1" customFormat="1">
      <c r="A200" s="1" t="str">
        <f>IF(B200="","",'2026 BGS Media Plan'!$B$2)</f>
        <v/>
      </c>
      <c r="B200" s="1" t="str">
        <f>IF(AND('2026 BGS Media Plan'!G88="y",'2026 BGS Media Plan'!H88&lt;&gt;""),'2026 BGS Media Plan'!H88,"")</f>
        <v/>
      </c>
      <c r="C200" s="1" t="str">
        <f>IF(AND('2026 BGS Media Plan'!G88="y",'2026 BGS Media Plan'!M88&lt;&gt;""),'2026 BGS Media Plan'!M88,"")</f>
        <v/>
      </c>
      <c r="D200" s="194" t="str">
        <f>IF(AND('2026 BGS Media Plan'!G88="y",'2026 BGS Media Plan'!K88&lt;&gt;""),'2026 BGS Media Plan'!K88,"")</f>
        <v/>
      </c>
      <c r="E200" s="194" t="str">
        <f>IF(AND('2026 BGS Media Plan'!G88="y",'2026 BGS Media Plan'!L88&lt;&gt;""),'2026 BGS Media Plan'!L88,"")</f>
        <v/>
      </c>
      <c r="F200" s="1" t="str">
        <f>IF(AND(B200&lt;&gt;"",Agreement!$D$17&lt;&gt;""),Agreement!$D$17,"")</f>
        <v/>
      </c>
      <c r="G200" s="1" t="str">
        <f>IF(AND(B200&lt;&gt;"",Agreement!$D$19&lt;&gt;""),Agreement!$D$19,"")</f>
        <v/>
      </c>
      <c r="H200" s="1" t="str">
        <f>IF(AND(B200&lt;&gt;"",Agreement!$C$24&lt;&gt;""),Agreement!$C$24,"")</f>
        <v/>
      </c>
      <c r="I200" s="1" t="str">
        <f>IF(AND('2026 BGS Media Plan'!G88="y",'2026 BGS Media Plan'!I88&lt;&gt;""),'2026 BGS Media Plan'!I88,"")</f>
        <v/>
      </c>
      <c r="K200" s="1" t="str">
        <f>IF(AND('2026 BGS Media Plan'!G88="y",'2026 BGS Media Plan'!J88&lt;&gt;""),'2026 BGS Media Plan'!J88,IF(AND('2026 BGS Media Plan'!G88="y",'2026 BGS Media Plan'!J88="",Agreement!C15&lt;&gt;""),Agreement!C15,""))</f>
        <v/>
      </c>
      <c r="M200" s="1" t="str">
        <f>IF(AND(B200&lt;&gt;"",Agreement!$C$12&lt;&gt;""),Agreement!$C$12,"")</f>
        <v/>
      </c>
      <c r="N200" s="1" t="str">
        <f>IF(AND(B200&lt;&gt;"",Agreement!$F$12&lt;&gt;""),Agreement!$F$12,"")</f>
        <v/>
      </c>
      <c r="O200" s="1" t="str">
        <f>IF(AND(B200&lt;&gt;"",Agreement!$C$13&lt;&gt;""),Agreement!$C$13,"")</f>
        <v/>
      </c>
      <c r="P200" s="1" t="str">
        <f>IF(AND(B200&lt;&gt;"",Agreement!$G$13&lt;&gt;""),Agreement!$G$13,"")</f>
        <v/>
      </c>
      <c r="Q200" s="1" t="str">
        <f>IF(AND(B200&lt;&gt;"",Agreement!$C$21&lt;&gt;""),Agreement!$C$21,"")</f>
        <v/>
      </c>
      <c r="R200" s="1" t="str">
        <f>IF(AND(B200&lt;&gt;"",Agreement!$C$14&lt;&gt;""),Agreement!$C$14,"")</f>
        <v/>
      </c>
      <c r="S200" s="1" t="str">
        <f>IF(AND(B200&lt;&gt;"",Agreement!$C$26&lt;&gt;""),Agreement!$C$26,"")</f>
        <v/>
      </c>
    </row>
    <row r="201" spans="1:19">
      <c r="A201" t="str">
        <f>IF(B201="","",'2026 BGS Media Plan'!$B$2)</f>
        <v/>
      </c>
      <c r="B201" t="str">
        <f>IF(AND('2026 BGS Media Plan'!G89="y",'2026 BGS Media Plan'!H89&lt;&gt;""),'2026 BGS Media Plan'!H89,"")</f>
        <v/>
      </c>
      <c r="C201" t="str">
        <f>IF(AND('2026 BGS Media Plan'!G89="y",'2026 BGS Media Plan'!M89&lt;&gt;""),'2026 BGS Media Plan'!M89,"")</f>
        <v/>
      </c>
      <c r="D201" s="3" t="str">
        <f>IF(AND('2026 BGS Media Plan'!G89="y",'2026 BGS Media Plan'!K89&lt;&gt;""),'2026 BGS Media Plan'!K89,"")</f>
        <v/>
      </c>
      <c r="E201" s="3" t="str">
        <f>IF(AND('2026 BGS Media Plan'!G89="y",'2026 BGS Media Plan'!L89&lt;&gt;""),'2026 BGS Media Plan'!L89,"")</f>
        <v/>
      </c>
      <c r="F201" t="str">
        <f>IF(AND(B201&lt;&gt;"",Agreement!$D$17&lt;&gt;""),Agreement!$D$17,"")</f>
        <v/>
      </c>
      <c r="G201" t="str">
        <f>IF(AND(B201&lt;&gt;"",Agreement!$D$19&lt;&gt;""),Agreement!$D$19,"")</f>
        <v/>
      </c>
      <c r="H201" t="str">
        <f>IF(AND(B201&lt;&gt;"",Agreement!$C$24&lt;&gt;""),Agreement!$C$24,"")</f>
        <v/>
      </c>
      <c r="I201" t="str">
        <f>IF(AND('2026 BGS Media Plan'!G89="y",'2026 BGS Media Plan'!I89&lt;&gt;""),'2026 BGS Media Plan'!I89,"")</f>
        <v/>
      </c>
      <c r="K201" t="str">
        <f>IF(AND('2026 BGS Media Plan'!G89="y",'2026 BGS Media Plan'!J89&lt;&gt;""),'2026 BGS Media Plan'!J89,IF(AND('2026 BGS Media Plan'!G89="y",'2026 BGS Media Plan'!J89="",Agreement!C15&lt;&gt;""),Agreement!C15,""))</f>
        <v/>
      </c>
      <c r="M201" t="str">
        <f>IF(AND(B201&lt;&gt;"",Agreement!$C$12&lt;&gt;""),Agreement!$C$12,"")</f>
        <v/>
      </c>
      <c r="N201" t="str">
        <f>IF(AND(B201&lt;&gt;"",Agreement!$F$12&lt;&gt;""),Agreement!$F$12,"")</f>
        <v/>
      </c>
      <c r="O201" t="str">
        <f>IF(AND(B201&lt;&gt;"",Agreement!$C$13&lt;&gt;""),Agreement!$C$13,"")</f>
        <v/>
      </c>
      <c r="P201" t="str">
        <f>IF(AND(B201&lt;&gt;"",Agreement!$G$13&lt;&gt;""),Agreement!$G$13,"")</f>
        <v/>
      </c>
      <c r="Q201" t="str">
        <f>IF(AND(B201&lt;&gt;"",Agreement!$C$21&lt;&gt;""),Agreement!$C$21,"")</f>
        <v/>
      </c>
      <c r="R201" t="str">
        <f>IF(AND(B201&lt;&gt;"",Agreement!$C$14&lt;&gt;""),Agreement!$C$14,"")</f>
        <v/>
      </c>
      <c r="S201" t="str">
        <f>IF(AND(B201&lt;&gt;"",Agreement!$C$26&lt;&gt;""),Agreement!$C$26,"")</f>
        <v/>
      </c>
    </row>
    <row r="202" spans="1:19">
      <c r="A202" t="str">
        <f>IF(B202="","",'2026 BGS Media Plan'!$B$2)</f>
        <v/>
      </c>
      <c r="B202" t="str">
        <f>IF(AND('2026 BGS Media Plan'!G90="y",'2026 BGS Media Plan'!H90&lt;&gt;""),'2026 BGS Media Plan'!H90,"")</f>
        <v/>
      </c>
      <c r="C202" t="str">
        <f>IF(AND('2026 BGS Media Plan'!G90="y",'2026 BGS Media Plan'!M90&lt;&gt;""),'2026 BGS Media Plan'!M90,"")</f>
        <v/>
      </c>
      <c r="D202" s="3" t="str">
        <f>IF(AND('2026 BGS Media Plan'!G90="y",'2026 BGS Media Plan'!K90&lt;&gt;""),'2026 BGS Media Plan'!K90,"")</f>
        <v/>
      </c>
      <c r="E202" s="3" t="str">
        <f>IF(AND('2026 BGS Media Plan'!G90="y",'2026 BGS Media Plan'!L90&lt;&gt;""),'2026 BGS Media Plan'!L90,"")</f>
        <v/>
      </c>
      <c r="F202" t="str">
        <f>IF(AND(B202&lt;&gt;"",Agreement!$D$17&lt;&gt;""),Agreement!$D$17,"")</f>
        <v/>
      </c>
      <c r="G202" t="str">
        <f>IF(AND(B202&lt;&gt;"",Agreement!$D$19&lt;&gt;""),Agreement!$D$19,"")</f>
        <v/>
      </c>
      <c r="H202" t="str">
        <f>IF(AND(B202&lt;&gt;"",Agreement!$C$24&lt;&gt;""),Agreement!$C$24,"")</f>
        <v/>
      </c>
      <c r="I202" t="str">
        <f>IF(AND('2026 BGS Media Plan'!G90="y",'2026 BGS Media Plan'!I90&lt;&gt;""),'2026 BGS Media Plan'!I90,"")</f>
        <v/>
      </c>
      <c r="K202" s="196" t="str">
        <f>IF(AND('2026 BGS Media Plan'!G90="y",'2026 BGS Media Plan'!J90&lt;&gt;""),'2026 BGS Media Plan'!J90,IF(AND('2026 BGS Media Plan'!G90="y",'2026 BGS Media Plan'!J90="",Agreement!C15&lt;&gt;""),Agreement!C15,""))</f>
        <v/>
      </c>
      <c r="M202" t="str">
        <f>IF(AND(B202&lt;&gt;"",Agreement!$C$12&lt;&gt;""),Agreement!$C$12,"")</f>
        <v/>
      </c>
      <c r="N202" t="str">
        <f>IF(AND(B202&lt;&gt;"",Agreement!$F$12&lt;&gt;""),Agreement!$F$12,"")</f>
        <v/>
      </c>
      <c r="O202" t="str">
        <f>IF(AND(B202&lt;&gt;"",Agreement!$C$13&lt;&gt;""),Agreement!$C$13,"")</f>
        <v/>
      </c>
      <c r="P202" t="str">
        <f>IF(AND(B202&lt;&gt;"",Agreement!$G$13&lt;&gt;""),Agreement!$G$13,"")</f>
        <v/>
      </c>
      <c r="Q202" t="str">
        <f>IF(AND(B202&lt;&gt;"",Agreement!$C$21&lt;&gt;""),Agreement!$C$21,"")</f>
        <v/>
      </c>
      <c r="R202" t="str">
        <f>IF(AND(B202&lt;&gt;"",Agreement!$C$14&lt;&gt;""),Agreement!$C$14,"")</f>
        <v/>
      </c>
      <c r="S202" t="str">
        <f>IF(AND(B202&lt;&gt;"",Agreement!$C$26&lt;&gt;""),Agreement!$C$26,"")</f>
        <v/>
      </c>
    </row>
    <row r="203" spans="1:19" s="1" customFormat="1">
      <c r="A203" s="1" t="str">
        <f>IF(B203="","",'2026 BGS Media Plan'!$B$2)</f>
        <v/>
      </c>
      <c r="B203" s="1" t="str">
        <f>IF(AND('2026 BGS Media Plan'!G95="y",'2026 BGS Media Plan'!H95&lt;&gt;""),'2026 BGS Media Plan'!H95,"")</f>
        <v/>
      </c>
      <c r="C203" s="1" t="str">
        <f>IF(AND('2026 BGS Media Plan'!G95="y",'2026 BGS Media Plan'!M95&lt;&gt;""),'2026 BGS Media Plan'!M95,"")</f>
        <v/>
      </c>
      <c r="D203" s="194" t="str">
        <f>IF(AND('2026 BGS Media Plan'!G95="y",'2026 BGS Media Plan'!K95&lt;&gt;""),'2026 BGS Media Plan'!K95,"")</f>
        <v/>
      </c>
      <c r="E203" s="194" t="str">
        <f>IF(AND('2026 BGS Media Plan'!G95="y",'2026 BGS Media Plan'!L95&lt;&gt;""),'2026 BGS Media Plan'!L95,"")</f>
        <v/>
      </c>
      <c r="F203" s="1" t="str">
        <f>IF(AND(B203&lt;&gt;"",Agreement!$D$17&lt;&gt;""),Agreement!$D$17,"")</f>
        <v/>
      </c>
      <c r="G203" s="1" t="str">
        <f>IF(AND(B203&lt;&gt;"",Agreement!$D$19&lt;&gt;""),Agreement!$D$19,"")</f>
        <v/>
      </c>
      <c r="H203" s="1" t="str">
        <f>IF(AND(B203&lt;&gt;"",Agreement!$C$24&lt;&gt;""),Agreement!$C$24,"")</f>
        <v/>
      </c>
      <c r="I203" s="1" t="str">
        <f>IF(AND('2026 BGS Media Plan'!G95="y",'2026 BGS Media Plan'!I95&lt;&gt;""),'2026 BGS Media Plan'!I95,"")</f>
        <v/>
      </c>
      <c r="K203" s="1" t="str">
        <f>IF(AND('2026 BGS Media Plan'!G95="y",'2026 BGS Media Plan'!J95&lt;&gt;""),'2026 BGS Media Plan'!J95,IF(AND('2026 BGS Media Plan'!G95="y",'2026 BGS Media Plan'!J95="",Agreement!C15&lt;&gt;""),Agreement!C15,""))</f>
        <v/>
      </c>
      <c r="M203" s="1" t="str">
        <f>IF(AND(B203&lt;&gt;"",Agreement!$C$12&lt;&gt;""),Agreement!$C$12,"")</f>
        <v/>
      </c>
      <c r="N203" s="1" t="str">
        <f>IF(AND(B203&lt;&gt;"",Agreement!$F$12&lt;&gt;""),Agreement!$F$12,"")</f>
        <v/>
      </c>
      <c r="O203" s="1" t="str">
        <f>IF(AND(B203&lt;&gt;"",Agreement!$C$13&lt;&gt;""),Agreement!$C$13,"")</f>
        <v/>
      </c>
      <c r="P203" s="1" t="str">
        <f>IF(AND(B203&lt;&gt;"",Agreement!$G$13&lt;&gt;""),Agreement!$G$13,"")</f>
        <v/>
      </c>
      <c r="Q203" s="1" t="str">
        <f>IF(AND(B203&lt;&gt;"",Agreement!$C$21&lt;&gt;""),Agreement!$C$21,"")</f>
        <v/>
      </c>
      <c r="R203" s="1" t="str">
        <f>IF(AND(B203&lt;&gt;"",Agreement!$C$14&lt;&gt;""),Agreement!$C$14,"")</f>
        <v/>
      </c>
      <c r="S203" s="1" t="str">
        <f>IF(AND(B203&lt;&gt;"",Agreement!$C$26&lt;&gt;""),Agreement!$C$26,"")</f>
        <v/>
      </c>
    </row>
    <row r="204" spans="1:19">
      <c r="A204" t="str">
        <f>IF(B204="","",'2026 BGS Media Plan'!$B$2)</f>
        <v/>
      </c>
      <c r="B204" t="str">
        <f>IF(AND('2026 BGS Media Plan'!G96="y",'2026 BGS Media Plan'!H96&lt;&gt;""),'2026 BGS Media Plan'!H96,"")</f>
        <v/>
      </c>
      <c r="C204" t="str">
        <f>IF(AND('2026 BGS Media Plan'!G96="y",'2026 BGS Media Plan'!M96&lt;&gt;""),'2026 BGS Media Plan'!M96,"")</f>
        <v/>
      </c>
      <c r="D204" s="3" t="str">
        <f>IF(AND('2026 BGS Media Plan'!G96="y",'2026 BGS Media Plan'!K96&lt;&gt;""),'2026 BGS Media Plan'!K96,"")</f>
        <v/>
      </c>
      <c r="E204" s="3" t="str">
        <f>IF(AND('2026 BGS Media Plan'!G96="y",'2026 BGS Media Plan'!L96&lt;&gt;""),'2026 BGS Media Plan'!L96,"")</f>
        <v/>
      </c>
      <c r="F204" t="str">
        <f>IF(AND(B204&lt;&gt;"",Agreement!$D$17&lt;&gt;""),Agreement!$D$17,"")</f>
        <v/>
      </c>
      <c r="G204" t="str">
        <f>IF(AND(B204&lt;&gt;"",Agreement!$D$19&lt;&gt;""),Agreement!$D$19,"")</f>
        <v/>
      </c>
      <c r="H204" t="str">
        <f>IF(AND(B204&lt;&gt;"",Agreement!$C$24&lt;&gt;""),Agreement!$C$24,"")</f>
        <v/>
      </c>
      <c r="I204" t="str">
        <f>IF(AND('2026 BGS Media Plan'!G96="y",'2026 BGS Media Plan'!I96&lt;&gt;""),'2026 BGS Media Plan'!I96,"")</f>
        <v/>
      </c>
      <c r="K204" t="str">
        <f>IF(AND('2026 BGS Media Plan'!G96="y",'2026 BGS Media Plan'!J96&lt;&gt;""),'2026 BGS Media Plan'!J96,IF(AND('2026 BGS Media Plan'!G96="y",'2026 BGS Media Plan'!J96="",Agreement!C15&lt;&gt;""),Agreement!C15,""))</f>
        <v/>
      </c>
      <c r="M204" t="str">
        <f>IF(AND(B204&lt;&gt;"",Agreement!$C$12&lt;&gt;""),Agreement!$C$12,"")</f>
        <v/>
      </c>
      <c r="N204" t="str">
        <f>IF(AND(B204&lt;&gt;"",Agreement!$F$12&lt;&gt;""),Agreement!$F$12,"")</f>
        <v/>
      </c>
      <c r="O204" t="str">
        <f>IF(AND(B204&lt;&gt;"",Agreement!$C$13&lt;&gt;""),Agreement!$C$13,"")</f>
        <v/>
      </c>
      <c r="P204" t="str">
        <f>IF(AND(B204&lt;&gt;"",Agreement!$G$13&lt;&gt;""),Agreement!$G$13,"")</f>
        <v/>
      </c>
      <c r="Q204" t="str">
        <f>IF(AND(B204&lt;&gt;"",Agreement!$C$21&lt;&gt;""),Agreement!$C$21,"")</f>
        <v/>
      </c>
      <c r="R204" t="str">
        <f>IF(AND(B204&lt;&gt;"",Agreement!$C$14&lt;&gt;""),Agreement!$C$14,"")</f>
        <v/>
      </c>
      <c r="S204" t="str">
        <f>IF(AND(B204&lt;&gt;"",Agreement!$C$26&lt;&gt;""),Agreement!$C$26,"")</f>
        <v/>
      </c>
    </row>
    <row r="205" spans="1:19">
      <c r="A205" t="str">
        <f>IF(B205="","",'2026 BGS Media Plan'!$B$2)</f>
        <v/>
      </c>
      <c r="B205" t="str">
        <f>IF(AND('2026 BGS Media Plan'!G97="y",'2026 BGS Media Plan'!H97&lt;&gt;""),'2026 BGS Media Plan'!H97,"")</f>
        <v/>
      </c>
      <c r="C205" t="str">
        <f>IF(AND('2026 BGS Media Plan'!G97="y",'2026 BGS Media Plan'!M97&lt;&gt;""),'2026 BGS Media Plan'!M97,"")</f>
        <v/>
      </c>
      <c r="D205" s="3" t="str">
        <f>IF(AND('2026 BGS Media Plan'!G97="y",'2026 BGS Media Plan'!K97&lt;&gt;""),'2026 BGS Media Plan'!K97,"")</f>
        <v/>
      </c>
      <c r="E205" s="3" t="str">
        <f>IF(AND('2026 BGS Media Plan'!G97="y",'2026 BGS Media Plan'!L97&lt;&gt;""),'2026 BGS Media Plan'!L97,"")</f>
        <v/>
      </c>
      <c r="F205" t="str">
        <f>IF(AND(B205&lt;&gt;"",Agreement!$D$17&lt;&gt;""),Agreement!$D$17,"")</f>
        <v/>
      </c>
      <c r="G205" t="str">
        <f>IF(AND(B205&lt;&gt;"",Agreement!$D$19&lt;&gt;""),Agreement!$D$19,"")</f>
        <v/>
      </c>
      <c r="H205" t="str">
        <f>IF(AND(B205&lt;&gt;"",Agreement!$C$24&lt;&gt;""),Agreement!$C$24,"")</f>
        <v/>
      </c>
      <c r="I205" t="str">
        <f>IF(AND('2026 BGS Media Plan'!G97="y",'2026 BGS Media Plan'!I97&lt;&gt;""),'2026 BGS Media Plan'!I97,"")</f>
        <v/>
      </c>
      <c r="K205" t="str">
        <f>IF(AND('2026 BGS Media Plan'!G97="y",'2026 BGS Media Plan'!J97&lt;&gt;""),'2026 BGS Media Plan'!J97,IF(AND('2026 BGS Media Plan'!G97="y",'2026 BGS Media Plan'!J97="",Agreement!C15&lt;&gt;""),Agreement!C15,""))</f>
        <v/>
      </c>
      <c r="M205" t="str">
        <f>IF(AND(B205&lt;&gt;"",Agreement!$C$12&lt;&gt;""),Agreement!$C$12,"")</f>
        <v/>
      </c>
      <c r="N205" t="str">
        <f>IF(AND(B205&lt;&gt;"",Agreement!$F$12&lt;&gt;""),Agreement!$F$12,"")</f>
        <v/>
      </c>
      <c r="O205" t="str">
        <f>IF(AND(B205&lt;&gt;"",Agreement!$C$13&lt;&gt;""),Agreement!$C$13,"")</f>
        <v/>
      </c>
      <c r="P205" t="str">
        <f>IF(AND(B205&lt;&gt;"",Agreement!$G$13&lt;&gt;""),Agreement!$G$13,"")</f>
        <v/>
      </c>
      <c r="Q205" t="str">
        <f>IF(AND(B205&lt;&gt;"",Agreement!$C$21&lt;&gt;""),Agreement!$C$21,"")</f>
        <v/>
      </c>
      <c r="R205" t="str">
        <f>IF(AND(B205&lt;&gt;"",Agreement!$C$14&lt;&gt;""),Agreement!$C$14,"")</f>
        <v/>
      </c>
      <c r="S205" t="str">
        <f>IF(AND(B205&lt;&gt;"",Agreement!$C$26&lt;&gt;""),Agreement!$C$26,"")</f>
        <v/>
      </c>
    </row>
    <row r="206" spans="1:19">
      <c r="A206" t="str">
        <f>IF(B206="","",'2026 BGS Media Plan'!$B$2)</f>
        <v/>
      </c>
      <c r="B206" t="str">
        <f>IF(AND('2026 BGS Media Plan'!G98="y",'2026 BGS Media Plan'!H98&lt;&gt;""),'2026 BGS Media Plan'!H98,"")</f>
        <v/>
      </c>
      <c r="C206" t="str">
        <f>IF(AND('2026 BGS Media Plan'!G98="y",'2026 BGS Media Plan'!M98&lt;&gt;""),'2026 BGS Media Plan'!M98,"")</f>
        <v/>
      </c>
      <c r="D206" s="3" t="str">
        <f>IF(AND('2026 BGS Media Plan'!G98="y",'2026 BGS Media Plan'!K98&lt;&gt;""),'2026 BGS Media Plan'!K98,"")</f>
        <v/>
      </c>
      <c r="E206" s="3" t="str">
        <f>IF(AND('2026 BGS Media Plan'!G98="y",'2026 BGS Media Plan'!L98&lt;&gt;""),'2026 BGS Media Plan'!L98,"")</f>
        <v/>
      </c>
      <c r="F206" t="str">
        <f>IF(AND(B206&lt;&gt;"",Agreement!$D$17&lt;&gt;""),Agreement!$D$17,"")</f>
        <v/>
      </c>
      <c r="G206" t="str">
        <f>IF(AND(B206&lt;&gt;"",Agreement!$D$19&lt;&gt;""),Agreement!$D$19,"")</f>
        <v/>
      </c>
      <c r="H206" t="str">
        <f>IF(AND(B206&lt;&gt;"",Agreement!$C$24&lt;&gt;""),Agreement!$C$24,"")</f>
        <v/>
      </c>
      <c r="I206" t="str">
        <f>IF(AND('2026 BGS Media Plan'!G98="y",'2026 BGS Media Plan'!I98&lt;&gt;""),'2026 BGS Media Plan'!I98,"")</f>
        <v/>
      </c>
      <c r="K206" s="196" t="str">
        <f>IF(AND('2026 BGS Media Plan'!G98="y",'2026 BGS Media Plan'!J98&lt;&gt;""),'2026 BGS Media Plan'!J98,IF(AND('2026 BGS Media Plan'!G98="y",'2026 BGS Media Plan'!J98="",Agreement!C15&lt;&gt;""),Agreement!C15,""))</f>
        <v/>
      </c>
      <c r="M206" t="str">
        <f>IF(AND(B206&lt;&gt;"",Agreement!$C$12&lt;&gt;""),Agreement!$C$12,"")</f>
        <v/>
      </c>
      <c r="N206" t="str">
        <f>IF(AND(B206&lt;&gt;"",Agreement!$F$12&lt;&gt;""),Agreement!$F$12,"")</f>
        <v/>
      </c>
      <c r="O206" t="str">
        <f>IF(AND(B206&lt;&gt;"",Agreement!$C$13&lt;&gt;""),Agreement!$C$13,"")</f>
        <v/>
      </c>
      <c r="P206" t="str">
        <f>IF(AND(B206&lt;&gt;"",Agreement!$G$13&lt;&gt;""),Agreement!$G$13,"")</f>
        <v/>
      </c>
      <c r="Q206" t="str">
        <f>IF(AND(B206&lt;&gt;"",Agreement!$C$21&lt;&gt;""),Agreement!$C$21,"")</f>
        <v/>
      </c>
      <c r="R206" t="str">
        <f>IF(AND(B206&lt;&gt;"",Agreement!$C$14&lt;&gt;""),Agreement!$C$14,"")</f>
        <v/>
      </c>
      <c r="S206" t="str">
        <f>IF(AND(B206&lt;&gt;"",Agreement!$C$26&lt;&gt;""),Agreement!$C$26,"")</f>
        <v/>
      </c>
    </row>
    <row r="207" spans="1:19" s="1" customFormat="1">
      <c r="A207" s="1" t="str">
        <f>IF(B207="","",'2026 BGS Media Plan'!$B$2)</f>
        <v/>
      </c>
      <c r="B207" s="1" t="str">
        <f>IF(AND('2026 BGS Media Plan'!G103="y",'2026 BGS Media Plan'!H103&lt;&gt;""),'2026 BGS Media Plan'!H103,"")</f>
        <v/>
      </c>
      <c r="C207" s="1" t="str">
        <f>IF(AND('2026 BGS Media Plan'!G103="y",'2026 BGS Media Plan'!M103&lt;&gt;""),'2026 BGS Media Plan'!M103,"")</f>
        <v/>
      </c>
      <c r="D207" s="194" t="str">
        <f>IF(AND('2026 BGS Media Plan'!G103="y",'2026 BGS Media Plan'!K103&lt;&gt;""),'2026 BGS Media Plan'!K103,"")</f>
        <v/>
      </c>
      <c r="E207" s="194" t="str">
        <f>IF(AND('2026 BGS Media Plan'!G103="y",'2026 BGS Media Plan'!L103&gt;""),'2026 BGS Media Plan'!L103,"")</f>
        <v/>
      </c>
      <c r="F207" s="1" t="str">
        <f>IF(AND(B207&lt;&gt;"",Agreement!$D$17&lt;&gt;""),Agreement!$D$17,"")</f>
        <v/>
      </c>
      <c r="G207" s="1" t="str">
        <f>IF(AND(B207&lt;&gt;"",Agreement!$D$19&lt;&gt;""),Agreement!$D$19,"")</f>
        <v/>
      </c>
      <c r="H207" s="1" t="str">
        <f>IF(AND(B207&lt;&gt;"",Agreement!$C$24&lt;&gt;""),Agreement!$C$24,"")</f>
        <v/>
      </c>
      <c r="I207" s="1" t="str">
        <f>IF(AND('2026 BGS Media Plan'!G103="y",'2026 BGS Media Plan'!I103&lt;&gt;""),'2026 BGS Media Plan'!I103,"")</f>
        <v/>
      </c>
      <c r="K207" s="1" t="str">
        <f>IF(AND('2026 BGS Media Plan'!G103="y",'2026 BGS Media Plan'!J103&lt;&gt;""),'2026 BGS Media Plan'!J103,IF(AND('2026 BGS Media Plan'!G103="y",'2026 BGS Media Plan'!J103="",Agreement!C15&lt;&gt;""),Agreement!C15,""))</f>
        <v/>
      </c>
      <c r="M207" s="1" t="str">
        <f>IF(AND(B207&lt;&gt;"",Agreement!$C$12&lt;&gt;""),Agreement!$C$12,"")</f>
        <v/>
      </c>
      <c r="N207" s="1" t="str">
        <f>IF(AND(B207&lt;&gt;"",Agreement!$F$12&lt;&gt;""),Agreement!$F$12,"")</f>
        <v/>
      </c>
      <c r="O207" s="1" t="str">
        <f>IF(AND(B207&lt;&gt;"",Agreement!$C$13&lt;&gt;""),Agreement!$C$13,"")</f>
        <v/>
      </c>
      <c r="P207" s="1" t="str">
        <f>IF(AND(B207&lt;&gt;"",Agreement!$G$13&lt;&gt;""),Agreement!$G$13,"")</f>
        <v/>
      </c>
      <c r="Q207" s="1" t="str">
        <f>IF(AND(B207&lt;&gt;"",Agreement!$C$21&lt;&gt;""),Agreement!$C$21,"")</f>
        <v/>
      </c>
      <c r="R207" s="1" t="str">
        <f>IF(AND(B207&lt;&gt;"",Agreement!$C$14&lt;&gt;""),Agreement!$C$14,"")</f>
        <v/>
      </c>
      <c r="S207" s="1" t="str">
        <f>IF(AND(B207&lt;&gt;"",Agreement!$C$26&lt;&gt;""),Agreement!$C$26,"")</f>
        <v/>
      </c>
    </row>
    <row r="208" spans="1:19">
      <c r="A208" t="str">
        <f>IF(B208="","",'2026 BGS Media Plan'!$B$2)</f>
        <v/>
      </c>
      <c r="B208" t="str">
        <f>IF(AND('2026 BGS Media Plan'!G104="y",'2026 BGS Media Plan'!H104&lt;&gt;""),'2026 BGS Media Plan'!H104,"")</f>
        <v/>
      </c>
      <c r="C208" t="str">
        <f>IF(AND('2026 BGS Media Plan'!G104="y",'2026 BGS Media Plan'!M104&lt;&gt;""),'2026 BGS Media Plan'!M104,"")</f>
        <v/>
      </c>
      <c r="D208" s="3" t="str">
        <f>IF(AND('2026 BGS Media Plan'!G104="y",'2026 BGS Media Plan'!K104&lt;&gt;""),'2026 BGS Media Plan'!K104,"")</f>
        <v/>
      </c>
      <c r="E208" s="3" t="str">
        <f>IF(AND('2026 BGS Media Plan'!G104="y",'2026 BGS Media Plan'!L104&gt;""),'2026 BGS Media Plan'!L104,"")</f>
        <v/>
      </c>
      <c r="F208" t="str">
        <f>IF(AND(B208&lt;&gt;"",Agreement!$D$17&lt;&gt;""),Agreement!$D$17,"")</f>
        <v/>
      </c>
      <c r="G208" t="str">
        <f>IF(AND(B208&lt;&gt;"",Agreement!$D$19&lt;&gt;""),Agreement!$D$19,"")</f>
        <v/>
      </c>
      <c r="H208" t="str">
        <f>IF(AND(B208&lt;&gt;"",Agreement!$C$24&lt;&gt;""),Agreement!$C$24,"")</f>
        <v/>
      </c>
      <c r="I208" t="str">
        <f>IF(AND('2026 BGS Media Plan'!G104="y",'2026 BGS Media Plan'!I104&lt;&gt;""),'2026 BGS Media Plan'!I104,"")</f>
        <v/>
      </c>
      <c r="K208" t="str">
        <f>IF(AND('2026 BGS Media Plan'!G104="y",'2026 BGS Media Plan'!J104&lt;&gt;""),'2026 BGS Media Plan'!J104,IF(AND('2026 BGS Media Plan'!G104="y",'2026 BGS Media Plan'!J104="",Agreement!C15&lt;&gt;""),Agreement!C15,""))</f>
        <v/>
      </c>
      <c r="M208" t="str">
        <f>IF(AND(B208&lt;&gt;"",Agreement!$C$12&lt;&gt;""),Agreement!$C$12,"")</f>
        <v/>
      </c>
      <c r="N208" t="str">
        <f>IF(AND(B208&lt;&gt;"",Agreement!$F$12&lt;&gt;""),Agreement!$F$12,"")</f>
        <v/>
      </c>
      <c r="O208" t="str">
        <f>IF(AND(B208&lt;&gt;"",Agreement!$C$13&lt;&gt;""),Agreement!$C$13,"")</f>
        <v/>
      </c>
      <c r="P208" t="str">
        <f>IF(AND(B208&lt;&gt;"",Agreement!$G$13&lt;&gt;""),Agreement!$G$13,"")</f>
        <v/>
      </c>
      <c r="Q208" t="str">
        <f>IF(AND(B208&lt;&gt;"",Agreement!$C$21&lt;&gt;""),Agreement!$C$21,"")</f>
        <v/>
      </c>
      <c r="R208" t="str">
        <f>IF(AND(B208&lt;&gt;"",Agreement!$C$14&lt;&gt;""),Agreement!$C$14,"")</f>
        <v/>
      </c>
      <c r="S208" t="str">
        <f>IF(AND(B208&lt;&gt;"",Agreement!$C$26&lt;&gt;""),Agreement!$C$26,"")</f>
        <v/>
      </c>
    </row>
    <row r="209" spans="1:19">
      <c r="A209" t="str">
        <f>IF(B209="","",'2026 BGS Media Plan'!$B$2)</f>
        <v/>
      </c>
      <c r="B209" t="str">
        <f>IF(AND('2026 BGS Media Plan'!G105="y",'2026 BGS Media Plan'!H105&lt;&gt;""),'2026 BGS Media Plan'!H105,"")</f>
        <v/>
      </c>
      <c r="C209" t="str">
        <f>IF(AND('2026 BGS Media Plan'!G105="y",'2026 BGS Media Plan'!M105&lt;&gt;""),'2026 BGS Media Plan'!M105,"")</f>
        <v/>
      </c>
      <c r="D209" s="3" t="str">
        <f>IF(AND('2026 BGS Media Plan'!G105="y",'2026 BGS Media Plan'!K105&lt;&gt;""),'2026 BGS Media Plan'!K105,"")</f>
        <v/>
      </c>
      <c r="E209" s="3" t="str">
        <f>IF(AND('2026 BGS Media Plan'!G105="y",'2026 BGS Media Plan'!L105&gt;""),'2026 BGS Media Plan'!L105,"")</f>
        <v/>
      </c>
      <c r="F209" t="str">
        <f>IF(AND(B209&lt;&gt;"",Agreement!$D$17&lt;&gt;""),Agreement!$D$17,"")</f>
        <v/>
      </c>
      <c r="G209" t="str">
        <f>IF(AND(B209&lt;&gt;"",Agreement!$D$19&lt;&gt;""),Agreement!$D$19,"")</f>
        <v/>
      </c>
      <c r="H209" t="str">
        <f>IF(AND(B209&lt;&gt;"",Agreement!$C$24&lt;&gt;""),Agreement!$C$24,"")</f>
        <v/>
      </c>
      <c r="I209" t="str">
        <f>IF(AND('2026 BGS Media Plan'!G105="y",'2026 BGS Media Plan'!I105&lt;&gt;""),'2026 BGS Media Plan'!I105,"")</f>
        <v/>
      </c>
      <c r="K209" t="str">
        <f>IF(AND('2026 BGS Media Plan'!G105="y",'2026 BGS Media Plan'!J105&lt;&gt;""),'2026 BGS Media Plan'!J105,IF(AND('2026 BGS Media Plan'!G105="y",'2026 BGS Media Plan'!J105="",Agreement!C15&lt;&gt;""),Agreement!C15,""))</f>
        <v/>
      </c>
      <c r="M209" t="str">
        <f>IF(AND(B209&lt;&gt;"",Agreement!$C$12&lt;&gt;""),Agreement!$C$12,"")</f>
        <v/>
      </c>
      <c r="N209" t="str">
        <f>IF(AND(B209&lt;&gt;"",Agreement!$F$12&lt;&gt;""),Agreement!$F$12,"")</f>
        <v/>
      </c>
      <c r="O209" t="str">
        <f>IF(AND(B209&lt;&gt;"",Agreement!$C$13&lt;&gt;""),Agreement!$C$13,"")</f>
        <v/>
      </c>
      <c r="P209" t="str">
        <f>IF(AND(B209&lt;&gt;"",Agreement!$G$13&lt;&gt;""),Agreement!$G$13,"")</f>
        <v/>
      </c>
      <c r="Q209" t="str">
        <f>IF(AND(B209&lt;&gt;"",Agreement!$C$21&lt;&gt;""),Agreement!$C$21,"")</f>
        <v/>
      </c>
      <c r="R209" t="str">
        <f>IF(AND(B209&lt;&gt;"",Agreement!$C$14&lt;&gt;""),Agreement!$C$14,"")</f>
        <v/>
      </c>
      <c r="S209" t="str">
        <f>IF(AND(B209&lt;&gt;"",Agreement!$C$26&lt;&gt;""),Agreement!$C$26,"")</f>
        <v/>
      </c>
    </row>
    <row r="210" spans="1:19">
      <c r="A210" t="str">
        <f>IF(B210="","",'2026 BGS Media Plan'!$B$2)</f>
        <v/>
      </c>
      <c r="B210" t="str">
        <f>IF(AND('2026 BGS Media Plan'!G106="y",'2026 BGS Media Plan'!H106&lt;&gt;""),'2026 BGS Media Plan'!H106,"")</f>
        <v/>
      </c>
      <c r="C210" t="str">
        <f>IF(AND('2026 BGS Media Plan'!G106="y",'2026 BGS Media Plan'!M106&lt;&gt;""),'2026 BGS Media Plan'!M106,"")</f>
        <v/>
      </c>
      <c r="D210" s="3" t="str">
        <f>IF(AND('2026 BGS Media Plan'!G106="y",'2026 BGS Media Plan'!K106&lt;&gt;""),'2026 BGS Media Plan'!K106,"")</f>
        <v/>
      </c>
      <c r="E210" s="3" t="str">
        <f>IF(AND('2026 BGS Media Plan'!G106="y",'2026 BGS Media Plan'!L106&gt;""),'2026 BGS Media Plan'!L106,"")</f>
        <v/>
      </c>
      <c r="F210" t="str">
        <f>IF(AND(B210&lt;&gt;"",Agreement!$D$17&lt;&gt;""),Agreement!$D$17,"")</f>
        <v/>
      </c>
      <c r="G210" t="str">
        <f>IF(AND(B210&lt;&gt;"",Agreement!$D$19&lt;&gt;""),Agreement!$D$19,"")</f>
        <v/>
      </c>
      <c r="H210" t="str">
        <f>IF(AND(B210&lt;&gt;"",Agreement!$C$24&lt;&gt;""),Agreement!$C$24,"")</f>
        <v/>
      </c>
      <c r="I210" t="str">
        <f>IF(AND('2026 BGS Media Plan'!G106="y",'2026 BGS Media Plan'!I106&lt;&gt;""),'2026 BGS Media Plan'!I106,"")</f>
        <v/>
      </c>
      <c r="K210" t="str">
        <f>IF(AND('2026 BGS Media Plan'!G106="y",'2026 BGS Media Plan'!J106&lt;&gt;""),'2026 BGS Media Plan'!J106,IF(AND('2026 BGS Media Plan'!G106="y",'2026 BGS Media Plan'!J106="",Agreement!C15&lt;&gt;""),Agreement!C15,""))</f>
        <v/>
      </c>
      <c r="M210" t="str">
        <f>IF(AND(B210&lt;&gt;"",Agreement!$C$12&lt;&gt;""),Agreement!$C$12,"")</f>
        <v/>
      </c>
      <c r="N210" t="str">
        <f>IF(AND(B210&lt;&gt;"",Agreement!$F$12&lt;&gt;""),Agreement!$F$12,"")</f>
        <v/>
      </c>
      <c r="O210" t="str">
        <f>IF(AND(B210&lt;&gt;"",Agreement!$C$13&lt;&gt;""),Agreement!$C$13,"")</f>
        <v/>
      </c>
      <c r="P210" t="str">
        <f>IF(AND(B210&lt;&gt;"",Agreement!$G$13&lt;&gt;""),Agreement!$G$13,"")</f>
        <v/>
      </c>
      <c r="Q210" t="str">
        <f>IF(AND(B210&lt;&gt;"",Agreement!$C$21&lt;&gt;""),Agreement!$C$21,"")</f>
        <v/>
      </c>
      <c r="R210" t="str">
        <f>IF(AND(B210&lt;&gt;"",Agreement!$C$14&lt;&gt;""),Agreement!$C$14,"")</f>
        <v/>
      </c>
      <c r="S210" t="str">
        <f>IF(AND(B210&lt;&gt;"",Agreement!$C$26&lt;&gt;""),Agreement!$C$26,"")</f>
        <v/>
      </c>
    </row>
    <row r="211" spans="1:19">
      <c r="A211" t="str">
        <f>IF(B211="","",'2026 BGS Media Plan'!$B$2)</f>
        <v/>
      </c>
      <c r="B211" t="str">
        <f>IF(AND('2026 BGS Media Plan'!G107="y",'2026 BGS Media Plan'!H107&lt;&gt;""),'2026 BGS Media Plan'!H107,"")</f>
        <v/>
      </c>
      <c r="C211" t="str">
        <f>IF(AND('2026 BGS Media Plan'!G107="y",'2026 BGS Media Plan'!M107&lt;&gt;""),'2026 BGS Media Plan'!M107,"")</f>
        <v/>
      </c>
      <c r="D211" s="3" t="str">
        <f>IF(AND('2026 BGS Media Plan'!G107="y",'2026 BGS Media Plan'!K107&lt;&gt;""),'2026 BGS Media Plan'!K107,"")</f>
        <v/>
      </c>
      <c r="E211" s="3" t="str">
        <f>IF(AND('2026 BGS Media Plan'!G107="y",'2026 BGS Media Plan'!L107&gt;""),'2026 BGS Media Plan'!L107,"")</f>
        <v/>
      </c>
      <c r="F211" t="str">
        <f>IF(AND(B211&lt;&gt;"",Agreement!$D$17&lt;&gt;""),Agreement!$D$17,"")</f>
        <v/>
      </c>
      <c r="G211" t="str">
        <f>IF(AND(B211&lt;&gt;"",Agreement!$D$19&lt;&gt;""),Agreement!$D$19,"")</f>
        <v/>
      </c>
      <c r="H211" t="str">
        <f>IF(AND(B211&lt;&gt;"",Agreement!$C$24&lt;&gt;""),Agreement!$C$24,"")</f>
        <v/>
      </c>
      <c r="I211" t="str">
        <f>IF(AND('2026 BGS Media Plan'!G107="y",'2026 BGS Media Plan'!I107&lt;&gt;""),'2026 BGS Media Plan'!I107,"")</f>
        <v/>
      </c>
      <c r="K211" s="196" t="str">
        <f>IF(AND('2026 BGS Media Plan'!G107="y",'2026 BGS Media Plan'!J107&lt;&gt;""),'2026 BGS Media Plan'!J107,IF(AND('2026 BGS Media Plan'!G107="y",'2026 BGS Media Plan'!J107="",Agreement!C15&lt;&gt;""),Agreement!C15,""))</f>
        <v/>
      </c>
      <c r="M211" t="str">
        <f>IF(AND(B211&lt;&gt;"",Agreement!$C$12&lt;&gt;""),Agreement!$C$12,"")</f>
        <v/>
      </c>
      <c r="N211" t="str">
        <f>IF(AND(B211&lt;&gt;"",Agreement!$F$12&lt;&gt;""),Agreement!$F$12,"")</f>
        <v/>
      </c>
      <c r="O211" t="str">
        <f>IF(AND(B211&lt;&gt;"",Agreement!$C$13&lt;&gt;""),Agreement!$C$13,"")</f>
        <v/>
      </c>
      <c r="P211" t="str">
        <f>IF(AND(B211&lt;&gt;"",Agreement!$G$13&lt;&gt;""),Agreement!$G$13,"")</f>
        <v/>
      </c>
      <c r="Q211" t="str">
        <f>IF(AND(B211&lt;&gt;"",Agreement!$C$21&lt;&gt;""),Agreement!$C$21,"")</f>
        <v/>
      </c>
      <c r="R211" t="str">
        <f>IF(AND(B211&lt;&gt;"",Agreement!$C$14&lt;&gt;""),Agreement!$C$14,"")</f>
        <v/>
      </c>
      <c r="S211" t="str">
        <f>IF(AND(B211&lt;&gt;"",Agreement!$C$26&lt;&gt;""),Agreement!$C$26,"")</f>
        <v/>
      </c>
    </row>
    <row r="212" spans="1:19" s="1" customFormat="1">
      <c r="A212" s="1" t="str">
        <f>IF(B212="","",'2026 BGS Media Plan'!$B$2)</f>
        <v/>
      </c>
      <c r="B212" s="1" t="str">
        <f>IF(AND('2026 BGS Media Plan'!G112="y",'2026 BGS Media Plan'!H112&lt;&gt;""),'2026 BGS Media Plan'!H112,"")</f>
        <v/>
      </c>
      <c r="C212" s="1" t="str">
        <f>IF(AND('2026 BGS Media Plan'!G112="y",'2026 BGS Media Plan'!M112&lt;&gt;""),'2026 BGS Media Plan'!M112,"")</f>
        <v/>
      </c>
      <c r="D212" s="194" t="str">
        <f>IF(AND('2026 BGS Media Plan'!G112="y",'2026 BGS Media Plan'!K112&lt;&gt;""),'2026 BGS Media Plan'!K112,"")</f>
        <v/>
      </c>
      <c r="E212" s="194" t="str">
        <f>IF(AND('2026 BGS Media Plan'!G112="y",'2026 BGS Media Plan'!L112&gt;""),'2026 BGS Media Plan'!L112,"")</f>
        <v/>
      </c>
      <c r="F212" s="1" t="str">
        <f>IF(AND(B212&lt;&gt;"",Agreement!$D$17&lt;&gt;""),Agreement!$D$17,"")</f>
        <v/>
      </c>
      <c r="G212" s="1" t="str">
        <f>IF(AND(B212&lt;&gt;"",Agreement!$D$19&lt;&gt;""),Agreement!$D$19,"")</f>
        <v/>
      </c>
      <c r="H212" s="1" t="str">
        <f>IF(AND(B212&lt;&gt;"",Agreement!$C$24&lt;&gt;""),Agreement!$C$24,"")</f>
        <v/>
      </c>
      <c r="I212" s="1" t="str">
        <f>IF(AND('2026 BGS Media Plan'!G112="y",'2026 BGS Media Plan'!I112&lt;&gt;""),'2026 BGS Media Plan'!I112,"")</f>
        <v/>
      </c>
      <c r="K212" s="1" t="str">
        <f>IF(AND('2026 BGS Media Plan'!G112="y",'2026 BGS Media Plan'!J112&lt;&gt;""),'2026 BGS Media Plan'!J112,IF(AND('2026 BGS Media Plan'!G112="y",'2026 BGS Media Plan'!J112="",Agreement!C15&lt;&gt;""),Agreement!C15,""))</f>
        <v/>
      </c>
      <c r="M212" s="1" t="str">
        <f>IF(AND(B212&lt;&gt;"",Agreement!$C$12&lt;&gt;""),Agreement!$C$12,"")</f>
        <v/>
      </c>
      <c r="N212" s="1" t="str">
        <f>IF(AND(B212&lt;&gt;"",Agreement!$F$12&lt;&gt;""),Agreement!$F$12,"")</f>
        <v/>
      </c>
      <c r="O212" s="1" t="str">
        <f>IF(AND(B212&lt;&gt;"",Agreement!$C$13&lt;&gt;""),Agreement!$C$13,"")</f>
        <v/>
      </c>
      <c r="P212" s="1" t="str">
        <f>IF(AND(B212&lt;&gt;"",Agreement!$G$13&lt;&gt;""),Agreement!$G$13,"")</f>
        <v/>
      </c>
      <c r="Q212" s="1" t="str">
        <f>IF(AND(B212&lt;&gt;"",Agreement!$C$21&lt;&gt;""),Agreement!$C$21,"")</f>
        <v/>
      </c>
      <c r="R212" s="1" t="str">
        <f>IF(AND(B212&lt;&gt;"",Agreement!$C$14&lt;&gt;""),Agreement!$C$14,"")</f>
        <v/>
      </c>
      <c r="S212" s="1" t="str">
        <f>IF(AND(B212&lt;&gt;"",Agreement!$C$26&lt;&gt;""),Agreement!$C$26,"")</f>
        <v/>
      </c>
    </row>
    <row r="213" spans="1:19">
      <c r="A213" t="str">
        <f>IF(B213="","",'2026 BGS Media Plan'!$B$2)</f>
        <v/>
      </c>
      <c r="B213" t="str">
        <f>IF(AND('2026 BGS Media Plan'!G113="y",'2026 BGS Media Plan'!H113&lt;&gt;""),'2026 BGS Media Plan'!H113,"")</f>
        <v/>
      </c>
      <c r="C213" t="str">
        <f>IF(AND('2026 BGS Media Plan'!G113="y",'2026 BGS Media Plan'!M113&lt;&gt;""),'2026 BGS Media Plan'!M113,"")</f>
        <v/>
      </c>
      <c r="D213" s="3" t="str">
        <f>IF(AND('2026 BGS Media Plan'!G113="y",'2026 BGS Media Plan'!K113&lt;&gt;""),'2026 BGS Media Plan'!K113,"")</f>
        <v/>
      </c>
      <c r="E213" s="3" t="str">
        <f>IF(AND('2026 BGS Media Plan'!G113="y",'2026 BGS Media Plan'!L113&gt;""),'2026 BGS Media Plan'!L113,"")</f>
        <v/>
      </c>
      <c r="F213" t="str">
        <f>IF(AND(B213&lt;&gt;"",Agreement!$D$17&lt;&gt;""),Agreement!$D$17,"")</f>
        <v/>
      </c>
      <c r="G213" t="str">
        <f>IF(AND(B213&lt;&gt;"",Agreement!$D$19&lt;&gt;""),Agreement!$D$19,"")</f>
        <v/>
      </c>
      <c r="H213" t="str">
        <f>IF(AND(B213&lt;&gt;"",Agreement!$C$24&lt;&gt;""),Agreement!$C$24,"")</f>
        <v/>
      </c>
      <c r="I213" t="str">
        <f>IF(AND('2026 BGS Media Plan'!G113="y",'2026 BGS Media Plan'!I113&lt;&gt;""),'2026 BGS Media Plan'!I113,"")</f>
        <v/>
      </c>
      <c r="K213" t="str">
        <f>IF(AND('2026 BGS Media Plan'!G113="y",'2026 BGS Media Plan'!J113&lt;&gt;""),'2026 BGS Media Plan'!J113,IF(AND('2026 BGS Media Plan'!G113="y",'2026 BGS Media Plan'!J113="",Agreement!C15&lt;&gt;""),Agreement!C15,""))</f>
        <v/>
      </c>
      <c r="M213" t="str">
        <f>IF(AND(B213&lt;&gt;"",Agreement!$C$12&lt;&gt;""),Agreement!$C$12,"")</f>
        <v/>
      </c>
      <c r="N213" t="str">
        <f>IF(AND(B213&lt;&gt;"",Agreement!$F$12&lt;&gt;""),Agreement!$F$12,"")</f>
        <v/>
      </c>
      <c r="O213" t="str">
        <f>IF(AND(B213&lt;&gt;"",Agreement!$C$13&lt;&gt;""),Agreement!$C$13,"")</f>
        <v/>
      </c>
      <c r="P213" t="str">
        <f>IF(AND(B213&lt;&gt;"",Agreement!$G$13&lt;&gt;""),Agreement!$G$13,"")</f>
        <v/>
      </c>
      <c r="Q213" t="str">
        <f>IF(AND(B213&lt;&gt;"",Agreement!$C$21&lt;&gt;""),Agreement!$C$21,"")</f>
        <v/>
      </c>
      <c r="R213" t="str">
        <f>IF(AND(B213&lt;&gt;"",Agreement!$C$14&lt;&gt;""),Agreement!$C$14,"")</f>
        <v/>
      </c>
      <c r="S213" t="str">
        <f>IF(AND(B213&lt;&gt;"",Agreement!$C$26&lt;&gt;""),Agreement!$C$26,"")</f>
        <v/>
      </c>
    </row>
    <row r="214" spans="1:19">
      <c r="A214" t="str">
        <f>IF(B214="","",'2026 BGS Media Plan'!$B$2)</f>
        <v/>
      </c>
      <c r="B214" t="str">
        <f>IF(AND('2026 BGS Media Plan'!G114="y",'2026 BGS Media Plan'!H114&lt;&gt;""),'2026 BGS Media Plan'!H114,"")</f>
        <v/>
      </c>
      <c r="C214" t="str">
        <f>IF(AND('2026 BGS Media Plan'!G114="y",'2026 BGS Media Plan'!M114&lt;&gt;""),'2026 BGS Media Plan'!M114,"")</f>
        <v/>
      </c>
      <c r="D214" s="3" t="str">
        <f>IF(AND('2026 BGS Media Plan'!G114="y",'2026 BGS Media Plan'!K114&lt;&gt;""),'2026 BGS Media Plan'!K114,"")</f>
        <v/>
      </c>
      <c r="E214" s="3" t="str">
        <f>IF(AND('2026 BGS Media Plan'!G114="y",'2026 BGS Media Plan'!L114&gt;""),'2026 BGS Media Plan'!L114,"")</f>
        <v/>
      </c>
      <c r="F214" t="str">
        <f>IF(AND(B214&lt;&gt;"",Agreement!$D$17&lt;&gt;""),Agreement!$D$17,"")</f>
        <v/>
      </c>
      <c r="G214" t="str">
        <f>IF(AND(B214&lt;&gt;"",Agreement!$D$19&lt;&gt;""),Agreement!$D$19,"")</f>
        <v/>
      </c>
      <c r="H214" t="str">
        <f>IF(AND(B214&lt;&gt;"",Agreement!$C$24&lt;&gt;""),Agreement!$C$24,"")</f>
        <v/>
      </c>
      <c r="I214" t="str">
        <f>IF(AND('2026 BGS Media Plan'!G114="y",'2026 BGS Media Plan'!I114&lt;&gt;""),'2026 BGS Media Plan'!I114,"")</f>
        <v/>
      </c>
      <c r="K214" t="str">
        <f>IF(AND('2026 BGS Media Plan'!G114="y",'2026 BGS Media Plan'!J114&lt;&gt;""),'2026 BGS Media Plan'!J114,IF(AND('2026 BGS Media Plan'!G114="y",'2026 BGS Media Plan'!J114="",Agreement!C15&lt;&gt;""),Agreement!C15,""))</f>
        <v/>
      </c>
      <c r="M214" t="str">
        <f>IF(AND(B214&lt;&gt;"",Agreement!$C$12&lt;&gt;""),Agreement!$C$12,"")</f>
        <v/>
      </c>
      <c r="N214" t="str">
        <f>IF(AND(B214&lt;&gt;"",Agreement!$F$12&lt;&gt;""),Agreement!$F$12,"")</f>
        <v/>
      </c>
      <c r="O214" t="str">
        <f>IF(AND(B214&lt;&gt;"",Agreement!$C$13&lt;&gt;""),Agreement!$C$13,"")</f>
        <v/>
      </c>
      <c r="P214" t="str">
        <f>IF(AND(B214&lt;&gt;"",Agreement!$G$13&lt;&gt;""),Agreement!$G$13,"")</f>
        <v/>
      </c>
      <c r="Q214" t="str">
        <f>IF(AND(B214&lt;&gt;"",Agreement!$C$21&lt;&gt;""),Agreement!$C$21,"")</f>
        <v/>
      </c>
      <c r="R214" t="str">
        <f>IF(AND(B214&lt;&gt;"",Agreement!$C$14&lt;&gt;""),Agreement!$C$14,"")</f>
        <v/>
      </c>
      <c r="S214" t="str">
        <f>IF(AND(B214&lt;&gt;"",Agreement!$C$26&lt;&gt;""),Agreement!$C$26,"")</f>
        <v/>
      </c>
    </row>
    <row r="215" spans="1:19">
      <c r="A215" t="str">
        <f>IF(B215="","",'2026 BGS Media Plan'!$B$2)</f>
        <v/>
      </c>
      <c r="B215" t="str">
        <f>IF(AND('2026 BGS Media Plan'!G115="y",'2026 BGS Media Plan'!H115&lt;&gt;""),'2026 BGS Media Plan'!H115,"")</f>
        <v/>
      </c>
      <c r="C215" t="str">
        <f>IF(AND('2026 BGS Media Plan'!G115="y",'2026 BGS Media Plan'!M115&lt;&gt;""),'2026 BGS Media Plan'!M115,"")</f>
        <v/>
      </c>
      <c r="D215" s="3" t="str">
        <f>IF(AND('2026 BGS Media Plan'!G115="y",'2026 BGS Media Plan'!K115&lt;&gt;""),'2026 BGS Media Plan'!K115,"")</f>
        <v/>
      </c>
      <c r="E215" s="3" t="str">
        <f>IF(AND('2026 BGS Media Plan'!G115="y",'2026 BGS Media Plan'!L115&gt;""),'2026 BGS Media Plan'!L115,"")</f>
        <v/>
      </c>
      <c r="F215" t="str">
        <f>IF(AND(B215&lt;&gt;"",Agreement!$D$17&lt;&gt;""),Agreement!$D$17,"")</f>
        <v/>
      </c>
      <c r="G215" t="str">
        <f>IF(AND(B215&lt;&gt;"",Agreement!$D$19&lt;&gt;""),Agreement!$D$19,"")</f>
        <v/>
      </c>
      <c r="H215" t="str">
        <f>IF(AND(B215&lt;&gt;"",Agreement!$C$24&lt;&gt;""),Agreement!$C$24,"")</f>
        <v/>
      </c>
      <c r="I215" t="str">
        <f>IF(AND('2026 BGS Media Plan'!G115="y",'2026 BGS Media Plan'!I115&lt;&gt;""),'2026 BGS Media Plan'!I115,"")</f>
        <v/>
      </c>
      <c r="K215" t="str">
        <f>IF(AND('2026 BGS Media Plan'!G115="y",'2026 BGS Media Plan'!J115&lt;&gt;""),'2026 BGS Media Plan'!J115,IF(AND('2026 BGS Media Plan'!G115="y",'2026 BGS Media Plan'!J115="",Agreement!C15&lt;&gt;""),Agreement!C15,""))</f>
        <v/>
      </c>
      <c r="M215" t="str">
        <f>IF(AND(B215&lt;&gt;"",Agreement!$C$12&lt;&gt;""),Agreement!$C$12,"")</f>
        <v/>
      </c>
      <c r="N215" t="str">
        <f>IF(AND(B215&lt;&gt;"",Agreement!$F$12&lt;&gt;""),Agreement!$F$12,"")</f>
        <v/>
      </c>
      <c r="O215" t="str">
        <f>IF(AND(B215&lt;&gt;"",Agreement!$C$13&lt;&gt;""),Agreement!$C$13,"")</f>
        <v/>
      </c>
      <c r="P215" t="str">
        <f>IF(AND(B215&lt;&gt;"",Agreement!$G$13&lt;&gt;""),Agreement!$G$13,"")</f>
        <v/>
      </c>
      <c r="Q215" t="str">
        <f>IF(AND(B215&lt;&gt;"",Agreement!$C$21&lt;&gt;""),Agreement!$C$21,"")</f>
        <v/>
      </c>
      <c r="R215" t="str">
        <f>IF(AND(B215&lt;&gt;"",Agreement!$C$14&lt;&gt;""),Agreement!$C$14,"")</f>
        <v/>
      </c>
      <c r="S215" t="str">
        <f>IF(AND(B215&lt;&gt;"",Agreement!$C$26&lt;&gt;""),Agreement!$C$26,"")</f>
        <v/>
      </c>
    </row>
    <row r="216" spans="1:19">
      <c r="A216" t="str">
        <f>IF(B216="","",'2026 BGS Media Plan'!$B$2)</f>
        <v/>
      </c>
      <c r="B216" t="str">
        <f>IF(AND('2026 BGS Media Plan'!G116="y",'2026 BGS Media Plan'!H116&lt;&gt;""),'2026 BGS Media Plan'!H116,"")</f>
        <v/>
      </c>
      <c r="C216" t="str">
        <f>IF(AND('2026 BGS Media Plan'!G116="y",'2026 BGS Media Plan'!M116&lt;&gt;""),'2026 BGS Media Plan'!M116,"")</f>
        <v/>
      </c>
      <c r="D216" s="3" t="str">
        <f>IF(AND('2026 BGS Media Plan'!G116="y",'2026 BGS Media Plan'!K116&lt;&gt;""),'2026 BGS Media Plan'!K116,"")</f>
        <v/>
      </c>
      <c r="E216" s="3" t="str">
        <f>IF(AND('2026 BGS Media Plan'!G116="y",'2026 BGS Media Plan'!L116&gt;""),'2026 BGS Media Plan'!L116,"")</f>
        <v/>
      </c>
      <c r="F216" t="str">
        <f>IF(AND(B216&lt;&gt;"",Agreement!$D$17&lt;&gt;""),Agreement!$D$17,"")</f>
        <v/>
      </c>
      <c r="G216" t="str">
        <f>IF(AND(B216&lt;&gt;"",Agreement!$D$19&lt;&gt;""),Agreement!$D$19,"")</f>
        <v/>
      </c>
      <c r="H216" t="str">
        <f>IF(AND(B216&lt;&gt;"",Agreement!$C$24&lt;&gt;""),Agreement!$C$24,"")</f>
        <v/>
      </c>
      <c r="I216" t="str">
        <f>IF(AND('2026 BGS Media Plan'!G116="y",'2026 BGS Media Plan'!I116&lt;&gt;""),'2026 BGS Media Plan'!I116,"")</f>
        <v/>
      </c>
      <c r="K216" t="str">
        <f>IF(AND('2026 BGS Media Plan'!G116="y",'2026 BGS Media Plan'!J116&lt;&gt;""),'2026 BGS Media Plan'!J116,IF(AND('2026 BGS Media Plan'!G116="y",'2026 BGS Media Plan'!J116="",Agreement!C15&lt;&gt;""),Agreement!C15,""))</f>
        <v/>
      </c>
      <c r="M216" t="str">
        <f>IF(AND(B216&lt;&gt;"",Agreement!$C$12&lt;&gt;""),Agreement!$C$12,"")</f>
        <v/>
      </c>
      <c r="N216" t="str">
        <f>IF(AND(B216&lt;&gt;"",Agreement!$F$12&lt;&gt;""),Agreement!$F$12,"")</f>
        <v/>
      </c>
      <c r="O216" t="str">
        <f>IF(AND(B216&lt;&gt;"",Agreement!$C$13&lt;&gt;""),Agreement!$C$13,"")</f>
        <v/>
      </c>
      <c r="P216" t="str">
        <f>IF(AND(B216&lt;&gt;"",Agreement!$G$13&lt;&gt;""),Agreement!$G$13,"")</f>
        <v/>
      </c>
      <c r="Q216" t="str">
        <f>IF(AND(B216&lt;&gt;"",Agreement!$C$21&lt;&gt;""),Agreement!$C$21,"")</f>
        <v/>
      </c>
      <c r="R216" t="str">
        <f>IF(AND(B216&lt;&gt;"",Agreement!$C$14&lt;&gt;""),Agreement!$C$14,"")</f>
        <v/>
      </c>
      <c r="S216" t="str">
        <f>IF(AND(B216&lt;&gt;"",Agreement!$C$26&lt;&gt;""),Agreement!$C$26,"")</f>
        <v/>
      </c>
    </row>
    <row r="217" spans="1:19">
      <c r="A217" t="str">
        <f>IF(B217="","",'2026 BGS Media Plan'!$B$2)</f>
        <v/>
      </c>
      <c r="B217" t="str">
        <f>IF(AND('2026 BGS Media Plan'!G117="y",'2026 BGS Media Plan'!H117&lt;&gt;""),'2026 BGS Media Plan'!H117,"")</f>
        <v/>
      </c>
      <c r="C217" t="str">
        <f>IF(AND('2026 BGS Media Plan'!G117="y",'2026 BGS Media Plan'!M117&lt;&gt;""),'2026 BGS Media Plan'!M117,"")</f>
        <v/>
      </c>
      <c r="D217" s="3" t="str">
        <f>IF(AND('2026 BGS Media Plan'!G117="y",'2026 BGS Media Plan'!K117&lt;&gt;""),'2026 BGS Media Plan'!K117,"")</f>
        <v/>
      </c>
      <c r="E217" s="3" t="str">
        <f>IF(AND('2026 BGS Media Plan'!G117="y",'2026 BGS Media Plan'!L117&gt;""),'2026 BGS Media Plan'!L117,"")</f>
        <v/>
      </c>
      <c r="F217" t="str">
        <f>IF(AND(B217&lt;&gt;"",Agreement!$D$17&lt;&gt;""),Agreement!$D$17,"")</f>
        <v/>
      </c>
      <c r="G217" t="str">
        <f>IF(AND(B217&lt;&gt;"",Agreement!$D$19&lt;&gt;""),Agreement!$D$19,"")</f>
        <v/>
      </c>
      <c r="H217" t="str">
        <f>IF(AND(B217&lt;&gt;"",Agreement!$C$24&lt;&gt;""),Agreement!$C$24,"")</f>
        <v/>
      </c>
      <c r="I217" t="str">
        <f>IF(AND('2026 BGS Media Plan'!G117="y",'2026 BGS Media Plan'!I117&lt;&gt;""),'2026 BGS Media Plan'!I117,"")</f>
        <v/>
      </c>
      <c r="K217" t="str">
        <f>IF(AND('2026 BGS Media Plan'!G117="y",'2026 BGS Media Plan'!J117&lt;&gt;""),'2026 BGS Media Plan'!J117,IF(AND('2026 BGS Media Plan'!G117="y",'2026 BGS Media Plan'!J117="",Agreement!C15&lt;&gt;""),Agreement!C15,""))</f>
        <v/>
      </c>
      <c r="M217" t="str">
        <f>IF(AND(B217&lt;&gt;"",Agreement!$C$12&lt;&gt;""),Agreement!$C$12,"")</f>
        <v/>
      </c>
      <c r="N217" t="str">
        <f>IF(AND(B217&lt;&gt;"",Agreement!$F$12&lt;&gt;""),Agreement!$F$12,"")</f>
        <v/>
      </c>
      <c r="O217" t="str">
        <f>IF(AND(B217&lt;&gt;"",Agreement!$C$13&lt;&gt;""),Agreement!$C$13,"")</f>
        <v/>
      </c>
      <c r="P217" t="str">
        <f>IF(AND(B217&lt;&gt;"",Agreement!$G$13&lt;&gt;""),Agreement!$G$13,"")</f>
        <v/>
      </c>
      <c r="Q217" t="str">
        <f>IF(AND(B217&lt;&gt;"",Agreement!$C$21&lt;&gt;""),Agreement!$C$21,"")</f>
        <v/>
      </c>
      <c r="R217" t="str">
        <f>IF(AND(B217&lt;&gt;"",Agreement!$C$14&lt;&gt;""),Agreement!$C$14,"")</f>
        <v/>
      </c>
      <c r="S217" t="str">
        <f>IF(AND(B217&lt;&gt;"",Agreement!$C$26&lt;&gt;""),Agreement!$C$26,"")</f>
        <v/>
      </c>
    </row>
    <row r="218" spans="1:19" s="1" customFormat="1">
      <c r="A218" s="1" t="str">
        <f>IF(B218="","",'2026 BGS Media Plan'!$B$2)</f>
        <v/>
      </c>
      <c r="B218" s="1" t="str">
        <f>IF(AND('2026 BGS Media Plan'!G122="y",'2026 BGS Media Plan'!H122&lt;&gt;""),'2026 BGS Media Plan'!H122,"")</f>
        <v/>
      </c>
      <c r="C218" s="1" t="str">
        <f>IF(AND('2026 BGS Media Plan'!G122="y",'2026 BGS Media Plan'!M122&lt;&gt;""),'2026 BGS Media Plan'!M122,"")</f>
        <v/>
      </c>
      <c r="D218" s="194" t="str">
        <f>IF(AND('2026 BGS Media Plan'!G122="y",'2026 BGS Media Plan'!K122&lt;&gt;""),'2026 BGS Media Plan'!K122,"")</f>
        <v/>
      </c>
      <c r="E218" s="194" t="str">
        <f>IF(AND('2026 BGS Media Plan'!G122="y",'2026 BGS Media Plan'!L122&gt;""),'2026 BGS Media Plan'!L122,"")</f>
        <v/>
      </c>
      <c r="F218" s="1" t="str">
        <f>IF(AND(B218&lt;&gt;"",Agreement!$D$17&lt;&gt;""),Agreement!$D$17,"")</f>
        <v/>
      </c>
      <c r="G218" s="1" t="str">
        <f>IF(AND(B218&lt;&gt;"",Agreement!$D$19&lt;&gt;""),Agreement!$D$19,"")</f>
        <v/>
      </c>
      <c r="H218" s="1" t="str">
        <f>IF(AND(B218&lt;&gt;"",Agreement!$C$24&lt;&gt;""),Agreement!$C$24,"")</f>
        <v/>
      </c>
      <c r="I218" s="1" t="str">
        <f>IF(AND('2026 BGS Media Plan'!G122="y",'2026 BGS Media Plan'!I122&lt;&gt;""),'2026 BGS Media Plan'!I122,"")</f>
        <v/>
      </c>
      <c r="K218" s="1" t="str">
        <f>IF(AND('2026 BGS Media Plan'!G122="y",'2026 BGS Media Plan'!J122&lt;&gt;""),'2026 BGS Media Plan'!J122,IF(AND('2026 BGS Media Plan'!G122="y",'2026 BGS Media Plan'!J122="",Agreement!C15&lt;&gt;""),Agreement!C15,""))</f>
        <v/>
      </c>
      <c r="M218" s="1" t="str">
        <f>IF(AND(B218&lt;&gt;"",Agreement!$C$12&lt;&gt;""),Agreement!$C$12,"")</f>
        <v/>
      </c>
      <c r="N218" s="1" t="str">
        <f>IF(AND(B218&lt;&gt;"",Agreement!$F$12&lt;&gt;""),Agreement!$F$12,"")</f>
        <v/>
      </c>
      <c r="O218" s="1" t="str">
        <f>IF(AND(B218&lt;&gt;"",Agreement!$C$13&lt;&gt;""),Agreement!$C$13,"")</f>
        <v/>
      </c>
      <c r="P218" s="1" t="str">
        <f>IF(AND(B218&lt;&gt;"",Agreement!$G$13&lt;&gt;""),Agreement!$G$13,"")</f>
        <v/>
      </c>
      <c r="Q218" s="1" t="str">
        <f>IF(AND(B218&lt;&gt;"",Agreement!$C$21&lt;&gt;""),Agreement!$C$21,"")</f>
        <v/>
      </c>
      <c r="R218" s="1" t="str">
        <f>IF(AND(B218&lt;&gt;"",Agreement!$C$14&lt;&gt;""),Agreement!$C$14,"")</f>
        <v/>
      </c>
      <c r="S218" s="1" t="str">
        <f>IF(AND(B218&lt;&gt;"",Agreement!$C$26&lt;&gt;""),Agreement!$C$26,"")</f>
        <v/>
      </c>
    </row>
    <row r="219" spans="1:19">
      <c r="A219" t="str">
        <f>IF(B219="","",'2026 BGS Media Plan'!$B$2)</f>
        <v/>
      </c>
      <c r="B219" t="str">
        <f>IF(AND('2026 BGS Media Plan'!G123="y",'2026 BGS Media Plan'!H123&lt;&gt;""),'2026 BGS Media Plan'!H123,"")</f>
        <v/>
      </c>
      <c r="C219" t="str">
        <f>IF(AND('2026 BGS Media Plan'!G123="y",'2026 BGS Media Plan'!M123&lt;&gt;""),'2026 BGS Media Plan'!M123,"")</f>
        <v/>
      </c>
      <c r="D219" s="3" t="str">
        <f>IF(AND('2026 BGS Media Plan'!G123="y",'2026 BGS Media Plan'!K123&lt;&gt;""),'2026 BGS Media Plan'!K123,"")</f>
        <v/>
      </c>
      <c r="E219" s="3" t="str">
        <f>IF(AND('2026 BGS Media Plan'!G123="y",'2026 BGS Media Plan'!L123&gt;""),'2026 BGS Media Plan'!L123,"")</f>
        <v/>
      </c>
      <c r="F219" t="str">
        <f>IF(AND(B219&lt;&gt;"",Agreement!$D$17&lt;&gt;""),Agreement!$D$17,"")</f>
        <v/>
      </c>
      <c r="G219" t="str">
        <f>IF(AND(B219&lt;&gt;"",Agreement!$D$19&lt;&gt;""),Agreement!$D$19,"")</f>
        <v/>
      </c>
      <c r="H219" t="str">
        <f>IF(AND(B219&lt;&gt;"",Agreement!$C$24&lt;&gt;""),Agreement!$C$24,"")</f>
        <v/>
      </c>
      <c r="I219" t="str">
        <f>IF(AND('2026 BGS Media Plan'!G123="y",'2026 BGS Media Plan'!I123&lt;&gt;""),'2026 BGS Media Plan'!I123,"")</f>
        <v/>
      </c>
      <c r="K219" t="str">
        <f>IF(AND('2026 BGS Media Plan'!G123="y",'2026 BGS Media Plan'!J123&lt;&gt;""),'2026 BGS Media Plan'!J123,IF(AND('2026 BGS Media Plan'!G123="y",'2026 BGS Media Plan'!J123="",Agreement!C16&lt;&gt;""),Agreement!C16,""))</f>
        <v/>
      </c>
      <c r="M219" t="str">
        <f>IF(AND(B219&lt;&gt;"",Agreement!$C$12&lt;&gt;""),Agreement!$C$12,"")</f>
        <v/>
      </c>
      <c r="N219" t="str">
        <f>IF(AND(B219&lt;&gt;"",Agreement!$F$12&lt;&gt;""),Agreement!$F$12,"")</f>
        <v/>
      </c>
      <c r="O219" t="str">
        <f>IF(AND(B219&lt;&gt;"",Agreement!$C$13&lt;&gt;""),Agreement!$C$13,"")</f>
        <v/>
      </c>
      <c r="P219" t="str">
        <f>IF(AND(B219&lt;&gt;"",Agreement!$G$13&lt;&gt;""),Agreement!$G$13,"")</f>
        <v/>
      </c>
      <c r="Q219" t="str">
        <f>IF(AND(B219&lt;&gt;"",Agreement!$C$21&lt;&gt;""),Agreement!$C$21,"")</f>
        <v/>
      </c>
      <c r="R219" t="str">
        <f>IF(AND(B219&lt;&gt;"",Agreement!$C$14&lt;&gt;""),Agreement!$C$14,"")</f>
        <v/>
      </c>
      <c r="S219" t="str">
        <f>IF(AND(B219&lt;&gt;"",Agreement!$C$26&lt;&gt;""),Agreement!$C$26,"")</f>
        <v/>
      </c>
    </row>
    <row r="220" spans="1:19">
      <c r="A220" t="str">
        <f>IF(B220="","",'2026 BGS Media Plan'!$B$2)</f>
        <v/>
      </c>
      <c r="B220" t="str">
        <f>IF(AND('2026 BGS Media Plan'!G124="y",'2026 BGS Media Plan'!H124&lt;&gt;""),'2026 BGS Media Plan'!H124,"")</f>
        <v/>
      </c>
      <c r="C220" t="str">
        <f>IF(AND('2026 BGS Media Plan'!G124="y",'2026 BGS Media Plan'!M124&lt;&gt;""),'2026 BGS Media Plan'!M124,"")</f>
        <v/>
      </c>
      <c r="D220" s="3" t="str">
        <f>IF(AND('2026 BGS Media Plan'!G124="y",'2026 BGS Media Plan'!K124&lt;&gt;""),'2026 BGS Media Plan'!K124,"")</f>
        <v/>
      </c>
      <c r="E220" s="3" t="str">
        <f>IF(AND('2026 BGS Media Plan'!G124="y",'2026 BGS Media Plan'!L124&gt;""),'2026 BGS Media Plan'!L124,"")</f>
        <v/>
      </c>
      <c r="F220" t="str">
        <f>IF(AND(B220&lt;&gt;"",Agreement!$D$17&lt;&gt;""),Agreement!$D$17,"")</f>
        <v/>
      </c>
      <c r="G220" t="str">
        <f>IF(AND(B220&lt;&gt;"",Agreement!$D$19&lt;&gt;""),Agreement!$D$19,"")</f>
        <v/>
      </c>
      <c r="H220" t="str">
        <f>IF(AND(B220&lt;&gt;"",Agreement!$C$24&lt;&gt;""),Agreement!$C$24,"")</f>
        <v/>
      </c>
      <c r="I220" t="str">
        <f>IF(AND('2026 BGS Media Plan'!G124="y",'2026 BGS Media Plan'!I124&lt;&gt;""),'2026 BGS Media Plan'!I124,"")</f>
        <v/>
      </c>
      <c r="K220" t="str">
        <f>IF(AND('2026 BGS Media Plan'!G124="y",'2026 BGS Media Plan'!J124&lt;&gt;""),'2026 BGS Media Plan'!J124,IF(AND('2026 BGS Media Plan'!G124="y",'2026 BGS Media Plan'!J124="",Agreement!C17&lt;&gt;""),Agreement!C17,""))</f>
        <v/>
      </c>
      <c r="M220" t="str">
        <f>IF(AND(B220&lt;&gt;"",Agreement!$C$12&lt;&gt;""),Agreement!$C$12,"")</f>
        <v/>
      </c>
      <c r="N220" t="str">
        <f>IF(AND(B220&lt;&gt;"",Agreement!$F$12&lt;&gt;""),Agreement!$F$12,"")</f>
        <v/>
      </c>
      <c r="O220" t="str">
        <f>IF(AND(B220&lt;&gt;"",Agreement!$C$13&lt;&gt;""),Agreement!$C$13,"")</f>
        <v/>
      </c>
      <c r="P220" t="str">
        <f>IF(AND(B220&lt;&gt;"",Agreement!$G$13&lt;&gt;""),Agreement!$G$13,"")</f>
        <v/>
      </c>
      <c r="Q220" t="str">
        <f>IF(AND(B220&lt;&gt;"",Agreement!$C$21&lt;&gt;""),Agreement!$C$21,"")</f>
        <v/>
      </c>
      <c r="R220" t="str">
        <f>IF(AND(B220&lt;&gt;"",Agreement!$C$14&lt;&gt;""),Agreement!$C$14,"")</f>
        <v/>
      </c>
      <c r="S220" t="str">
        <f>IF(AND(B220&lt;&gt;"",Agreement!$C$26&lt;&gt;""),Agreement!$C$26,"")</f>
        <v/>
      </c>
    </row>
    <row r="221" spans="1:19" s="1" customFormat="1">
      <c r="A221" s="1" t="str">
        <f>IF(B221="","",'2026 BGS Media Plan'!$B$2)</f>
        <v/>
      </c>
      <c r="B221" s="1" t="str">
        <f>IF(AND('2026 BGS Media Plan'!G129="y",'2026 BGS Media Plan'!H129&lt;&gt;""),'2026 BGS Media Plan'!H129,"")</f>
        <v/>
      </c>
      <c r="C221" s="1" t="str">
        <f>IF(AND('2026 BGS Media Plan'!G129="y",'2026 BGS Media Plan'!M129&lt;&gt;""),'2026 BGS Media Plan'!M129,"")</f>
        <v/>
      </c>
      <c r="D221" s="194" t="str">
        <f>IF(AND('2026 BGS Media Plan'!G129="y",'2026 BGS Media Plan'!K129&lt;&gt;""),'2026 BGS Media Plan'!K129,"")</f>
        <v/>
      </c>
      <c r="E221" s="194" t="str">
        <f>IF(AND('2026 BGS Media Plan'!G129="y",'2026 BGS Media Plan'!L129&gt;""),'2026 BGS Media Plan'!L129,"")</f>
        <v/>
      </c>
      <c r="F221" s="1" t="str">
        <f>IF(AND(B221&lt;&gt;"",Agreement!$D$17&lt;&gt;""),Agreement!$D$17,"")</f>
        <v/>
      </c>
      <c r="G221" s="1" t="str">
        <f>IF(AND(B221&lt;&gt;"",Agreement!$D$19&lt;&gt;""),Agreement!$D$19,"")</f>
        <v/>
      </c>
      <c r="H221" s="1" t="str">
        <f>IF(AND(B221&lt;&gt;"",Agreement!$C$24&lt;&gt;""),Agreement!$C$24,"")</f>
        <v/>
      </c>
      <c r="I221" s="1" t="str">
        <f>IF(AND('2026 BGS Media Plan'!G129="y",'2026 BGS Media Plan'!I129&lt;&gt;""),'2026 BGS Media Plan'!I129,"")</f>
        <v/>
      </c>
      <c r="K221" s="1" t="str">
        <f>IF(AND('2026 BGS Media Plan'!G129="y",'2026 BGS Media Plan'!J129&lt;&gt;""),'2026 BGS Media Plan'!J129,IF(AND('2026 BGS Media Plan'!G129="y",'2026 BGS Media Plan'!J129="",Agreement!C14&lt;&gt;""),Agreement!C14,""))</f>
        <v/>
      </c>
      <c r="M221" s="1" t="str">
        <f>IF(AND(B221&lt;&gt;"",Agreement!$C$12&lt;&gt;""),Agreement!$C$12,"")</f>
        <v/>
      </c>
      <c r="N221" s="1" t="str">
        <f>IF(AND(B221&lt;&gt;"",Agreement!$F$12&lt;&gt;""),Agreement!$F$12,"")</f>
        <v/>
      </c>
      <c r="O221" s="1" t="str">
        <f>IF(AND(B221&lt;&gt;"",Agreement!$C$13&lt;&gt;""),Agreement!$C$13,"")</f>
        <v/>
      </c>
      <c r="P221" s="1" t="str">
        <f>IF(AND(B221&lt;&gt;"",Agreement!$G$13&lt;&gt;""),Agreement!$G$13,"")</f>
        <v/>
      </c>
      <c r="Q221" s="1" t="str">
        <f>IF(AND(B221&lt;&gt;"",Agreement!$C$21&lt;&gt;""),Agreement!$C$21,"")</f>
        <v/>
      </c>
      <c r="R221" s="1" t="str">
        <f>IF(AND(B221&lt;&gt;"",Agreement!$C$14&lt;&gt;""),Agreement!$C$14,"")</f>
        <v/>
      </c>
      <c r="S221" s="1" t="str">
        <f>IF(AND(B221&lt;&gt;"",Agreement!$C$26&lt;&gt;""),Agreement!$C$26,"")</f>
        <v/>
      </c>
    </row>
    <row r="222" spans="1:19">
      <c r="A222" t="str">
        <f>IF(B222="","",'2026 BGS Media Plan'!$B$2)</f>
        <v/>
      </c>
      <c r="B222" t="str">
        <f>IF(AND('2026 BGS Media Plan'!G130="y",'2026 BGS Media Plan'!H130&lt;&gt;""),'2026 BGS Media Plan'!H130,"")</f>
        <v/>
      </c>
      <c r="C222" t="str">
        <f>IF(AND('2026 BGS Media Plan'!G130="y",'2026 BGS Media Plan'!M130&lt;&gt;""),'2026 BGS Media Plan'!M130,"")</f>
        <v/>
      </c>
      <c r="D222" s="3" t="str">
        <f>IF(AND('2026 BGS Media Plan'!G130="y",'2026 BGS Media Plan'!K130&lt;&gt;""),'2026 BGS Media Plan'!K130,"")</f>
        <v/>
      </c>
      <c r="E222" s="3" t="str">
        <f>IF(AND('2026 BGS Media Plan'!G130="y",'2026 BGS Media Plan'!L130&gt;""),'2026 BGS Media Plan'!L130,"")</f>
        <v/>
      </c>
      <c r="F222" t="str">
        <f>IF(AND(B222&lt;&gt;"",Agreement!$D$17&lt;&gt;""),Agreement!$D$17,"")</f>
        <v/>
      </c>
      <c r="G222" t="str">
        <f>IF(AND(B222&lt;&gt;"",Agreement!$D$19&lt;&gt;""),Agreement!$D$19,"")</f>
        <v/>
      </c>
      <c r="H222" t="str">
        <f>IF(AND(B222&lt;&gt;"",Agreement!$C$24&lt;&gt;""),Agreement!$C$24,"")</f>
        <v/>
      </c>
      <c r="I222" t="str">
        <f>IF(AND('2026 BGS Media Plan'!G130="y",'2026 BGS Media Plan'!I130&lt;&gt;""),'2026 BGS Media Plan'!I130,"")</f>
        <v/>
      </c>
      <c r="K222" t="str">
        <f>IF(AND('2026 BGS Media Plan'!G130="y",'2026 BGS Media Plan'!J130&lt;&gt;""),'2026 BGS Media Plan'!J130,IF(AND('2026 BGS Media Plan'!G130="y",'2026 BGS Media Plan'!J130="",Agreement!C15&lt;&gt;""),Agreement!C15,""))</f>
        <v/>
      </c>
      <c r="M222" t="str">
        <f>IF(AND(B222&lt;&gt;"",Agreement!$C$12&lt;&gt;""),Agreement!$C$12,"")</f>
        <v/>
      </c>
      <c r="N222" t="str">
        <f>IF(AND(B222&lt;&gt;"",Agreement!$F$12&lt;&gt;""),Agreement!$F$12,"")</f>
        <v/>
      </c>
      <c r="O222" t="str">
        <f>IF(AND(B222&lt;&gt;"",Agreement!$C$13&lt;&gt;""),Agreement!$C$13,"")</f>
        <v/>
      </c>
      <c r="P222" t="str">
        <f>IF(AND(B222&lt;&gt;"",Agreement!$G$13&lt;&gt;""),Agreement!$G$13,"")</f>
        <v/>
      </c>
      <c r="Q222" t="str">
        <f>IF(AND(B222&lt;&gt;"",Agreement!$C$21&lt;&gt;""),Agreement!$C$21,"")</f>
        <v/>
      </c>
      <c r="R222" t="str">
        <f>IF(AND(B222&lt;&gt;"",Agreement!$C$14&lt;&gt;""),Agreement!$C$14,"")</f>
        <v/>
      </c>
      <c r="S222" t="str">
        <f>IF(AND(B222&lt;&gt;"",Agreement!$C$26&lt;&gt;""),Agreement!$C$26,"")</f>
        <v/>
      </c>
    </row>
    <row r="223" spans="1:19">
      <c r="A223" t="str">
        <f>IF(B223="","",'2026 BGS Media Plan'!$B$2)</f>
        <v/>
      </c>
      <c r="B223" t="str">
        <f>IF(AND('2026 BGS Media Plan'!G131="y",'2026 BGS Media Plan'!H131&lt;&gt;""),'2026 BGS Media Plan'!H131,"")</f>
        <v/>
      </c>
      <c r="C223" t="str">
        <f>IF(AND('2026 BGS Media Plan'!G131="y",'2026 BGS Media Plan'!M131&lt;&gt;""),'2026 BGS Media Plan'!M131,"")</f>
        <v/>
      </c>
      <c r="D223" s="3" t="str">
        <f>IF(AND('2026 BGS Media Plan'!G131="y",'2026 BGS Media Plan'!K131&lt;&gt;""),'2026 BGS Media Plan'!K131,"")</f>
        <v/>
      </c>
      <c r="E223" s="3" t="str">
        <f>IF(AND('2026 BGS Media Plan'!G131="y",'2026 BGS Media Plan'!L131&gt;""),'2026 BGS Media Plan'!L131,"")</f>
        <v/>
      </c>
      <c r="F223" t="str">
        <f>IF(AND(B223&lt;&gt;"",Agreement!$D$17&lt;&gt;""),Agreement!$D$17,"")</f>
        <v/>
      </c>
      <c r="G223" t="str">
        <f>IF(AND(B223&lt;&gt;"",Agreement!$D$19&lt;&gt;""),Agreement!$D$19,"")</f>
        <v/>
      </c>
      <c r="H223" t="str">
        <f>IF(AND(B223&lt;&gt;"",Agreement!$C$24&lt;&gt;""),Agreement!$C$24,"")</f>
        <v/>
      </c>
      <c r="I223" t="str">
        <f>IF(AND('2026 BGS Media Plan'!G131="y",'2026 BGS Media Plan'!I131&lt;&gt;""),'2026 BGS Media Plan'!I131,"")</f>
        <v/>
      </c>
      <c r="K223" t="str">
        <f>IF(AND('2026 BGS Media Plan'!G131="y",'2026 BGS Media Plan'!J131&lt;&gt;""),'2026 BGS Media Plan'!J131,IF(AND('2026 BGS Media Plan'!G131="y",'2026 BGS Media Plan'!J131="",Agreement!C17&lt;&gt;""),Agreement!C17,""))</f>
        <v/>
      </c>
      <c r="M223" t="str">
        <f>IF(AND(B223&lt;&gt;"",Agreement!$C$12&lt;&gt;""),Agreement!$C$12,"")</f>
        <v/>
      </c>
      <c r="N223" t="str">
        <f>IF(AND(B223&lt;&gt;"",Agreement!$F$12&lt;&gt;""),Agreement!$F$12,"")</f>
        <v/>
      </c>
      <c r="O223" t="str">
        <f>IF(AND(B223&lt;&gt;"",Agreement!$C$13&lt;&gt;""),Agreement!$C$13,"")</f>
        <v/>
      </c>
      <c r="P223" t="str">
        <f>IF(AND(B223&lt;&gt;"",Agreement!$G$13&lt;&gt;""),Agreement!$G$13,"")</f>
        <v/>
      </c>
      <c r="Q223" t="str">
        <f>IF(AND(B223&lt;&gt;"",Agreement!$C$21&lt;&gt;""),Agreement!$C$21,"")</f>
        <v/>
      </c>
      <c r="R223" t="str">
        <f>IF(AND(B223&lt;&gt;"",Agreement!$C$14&lt;&gt;""),Agreement!$C$14,"")</f>
        <v/>
      </c>
      <c r="S223" t="str">
        <f>IF(AND(B223&lt;&gt;"",Agreement!$C$26&lt;&gt;""),Agreement!$C$26,"")</f>
        <v/>
      </c>
    </row>
    <row r="224" spans="1:19">
      <c r="A224" t="str">
        <f>IF(B224="","",'2026 BGS Media Plan'!$B$2)</f>
        <v/>
      </c>
      <c r="B224" t="str">
        <f>IF(AND('2026 BGS Media Plan'!G132="y",'2026 BGS Media Plan'!H132&lt;&gt;""),'2026 BGS Media Plan'!H132,"")</f>
        <v/>
      </c>
      <c r="C224" t="str">
        <f>IF(AND('2026 BGS Media Plan'!G132="y",'2026 BGS Media Plan'!M132&lt;&gt;""),'2026 BGS Media Plan'!M132,"")</f>
        <v/>
      </c>
      <c r="D224" s="3" t="str">
        <f>IF(AND('2026 BGS Media Plan'!G132="y",'2026 BGS Media Plan'!K132&lt;&gt;""),'2026 BGS Media Plan'!K132,"")</f>
        <v/>
      </c>
      <c r="E224" s="3" t="str">
        <f>IF(AND('2026 BGS Media Plan'!G132="y",'2026 BGS Media Plan'!L132&gt;""),'2026 BGS Media Plan'!L132,"")</f>
        <v/>
      </c>
      <c r="F224" t="str">
        <f>IF(AND(B224&lt;&gt;"",Agreement!$D$17&lt;&gt;""),Agreement!$D$17,"")</f>
        <v/>
      </c>
      <c r="G224" t="str">
        <f>IF(AND(B224&lt;&gt;"",Agreement!$D$19&lt;&gt;""),Agreement!$D$19,"")</f>
        <v/>
      </c>
      <c r="H224" t="str">
        <f>IF(AND(B224&lt;&gt;"",Agreement!$C$24&lt;&gt;""),Agreement!$C$24,"")</f>
        <v/>
      </c>
      <c r="I224" t="str">
        <f>IF(AND('2026 BGS Media Plan'!G132="y",'2026 BGS Media Plan'!I132&lt;&gt;""),'2026 BGS Media Plan'!I132,"")</f>
        <v/>
      </c>
      <c r="K224" t="str">
        <f>IF(AND('2026 BGS Media Plan'!G132="y",'2026 BGS Media Plan'!J132&lt;&gt;""),'2026 BGS Media Plan'!J132,IF(AND('2026 BGS Media Plan'!G132="y",'2026 BGS Media Plan'!J132="",Agreement!C18&lt;&gt;""),Agreement!C18,""))</f>
        <v/>
      </c>
      <c r="M224" t="str">
        <f>IF(AND(B224&lt;&gt;"",Agreement!$C$12&lt;&gt;""),Agreement!$C$12,"")</f>
        <v/>
      </c>
      <c r="N224" t="str">
        <f>IF(AND(B224&lt;&gt;"",Agreement!$F$12&lt;&gt;""),Agreement!$F$12,"")</f>
        <v/>
      </c>
      <c r="O224" t="str">
        <f>IF(AND(B224&lt;&gt;"",Agreement!$C$13&lt;&gt;""),Agreement!$C$13,"")</f>
        <v/>
      </c>
      <c r="P224" t="str">
        <f>IF(AND(B224&lt;&gt;"",Agreement!$G$13&lt;&gt;""),Agreement!$G$13,"")</f>
        <v/>
      </c>
      <c r="Q224" t="str">
        <f>IF(AND(B224&lt;&gt;"",Agreement!$C$21&lt;&gt;""),Agreement!$C$21,"")</f>
        <v/>
      </c>
      <c r="R224" t="str">
        <f>IF(AND(B224&lt;&gt;"",Agreement!$C$14&lt;&gt;""),Agreement!$C$14,"")</f>
        <v/>
      </c>
      <c r="S224" t="str">
        <f>IF(AND(B224&lt;&gt;"",Agreement!$C$26&lt;&gt;""),Agreement!$C$26,"")</f>
        <v/>
      </c>
    </row>
    <row r="225" spans="1:19">
      <c r="A225" t="str">
        <f>IF(B225="","",'2026 BGS Media Plan'!$B$2)</f>
        <v/>
      </c>
      <c r="B225" t="str">
        <f>IF(AND('2026 BGS Media Plan'!G133="y",'2026 BGS Media Plan'!H133&lt;&gt;""),'2026 BGS Media Plan'!H133,"")</f>
        <v/>
      </c>
      <c r="C225" t="str">
        <f>IF(AND('2026 BGS Media Plan'!G133="y",'2026 BGS Media Plan'!M133&lt;&gt;""),'2026 BGS Media Plan'!M133,"")</f>
        <v/>
      </c>
      <c r="D225" s="3" t="str">
        <f>IF(AND('2026 BGS Media Plan'!G133="y",'2026 BGS Media Plan'!K133&lt;&gt;""),'2026 BGS Media Plan'!K133,"")</f>
        <v/>
      </c>
      <c r="E225" s="3" t="str">
        <f>IF(AND('2026 BGS Media Plan'!G133="y",'2026 BGS Media Plan'!L133&gt;""),'2026 BGS Media Plan'!L133,"")</f>
        <v/>
      </c>
      <c r="F225" t="str">
        <f>IF(AND(B225&lt;&gt;"",Agreement!$D$17&lt;&gt;""),Agreement!$D$17,"")</f>
        <v/>
      </c>
      <c r="G225" t="str">
        <f>IF(AND(B225&lt;&gt;"",Agreement!$D$19&lt;&gt;""),Agreement!$D$19,"")</f>
        <v/>
      </c>
      <c r="H225" t="str">
        <f>IF(AND(B225&lt;&gt;"",Agreement!$C$24&lt;&gt;""),Agreement!$C$24,"")</f>
        <v/>
      </c>
      <c r="I225" t="str">
        <f>IF(AND('2026 BGS Media Plan'!G133="y",'2026 BGS Media Plan'!I133&lt;&gt;""),'2026 BGS Media Plan'!I133,"")</f>
        <v/>
      </c>
      <c r="K225" t="str">
        <f>IF(AND('2026 BGS Media Plan'!G133="y",'2026 BGS Media Plan'!J133&lt;&gt;""),'2026 BGS Media Plan'!J133,IF(AND('2026 BGS Media Plan'!G133="y",'2026 BGS Media Plan'!J133="",Agreement!C19&lt;&gt;""),Agreement!C19,""))</f>
        <v/>
      </c>
      <c r="M225" t="str">
        <f>IF(AND(B225&lt;&gt;"",Agreement!$C$12&lt;&gt;""),Agreement!$C$12,"")</f>
        <v/>
      </c>
      <c r="N225" t="str">
        <f>IF(AND(B225&lt;&gt;"",Agreement!$F$12&lt;&gt;""),Agreement!$F$12,"")</f>
        <v/>
      </c>
      <c r="O225" t="str">
        <f>IF(AND(B225&lt;&gt;"",Agreement!$C$13&lt;&gt;""),Agreement!$C$13,"")</f>
        <v/>
      </c>
      <c r="P225" t="str">
        <f>IF(AND(B225&lt;&gt;"",Agreement!$G$13&lt;&gt;""),Agreement!$G$13,"")</f>
        <v/>
      </c>
      <c r="Q225" t="str">
        <f>IF(AND(B225&lt;&gt;"",Agreement!$C$21&lt;&gt;""),Agreement!$C$21,"")</f>
        <v/>
      </c>
      <c r="R225" t="str">
        <f>IF(AND(B225&lt;&gt;"",Agreement!$C$14&lt;&gt;""),Agreement!$C$14,"")</f>
        <v/>
      </c>
      <c r="S225" t="str">
        <f>IF(AND(B225&lt;&gt;"",Agreement!$C$26&lt;&gt;""),Agreement!$C$26,"")</f>
        <v/>
      </c>
    </row>
    <row r="226" spans="1:19">
      <c r="A226" t="str">
        <f>IF(B226="","",'2026 BGS Media Plan'!$B$2)</f>
        <v/>
      </c>
      <c r="B226" t="str">
        <f>IF(AND('2026 BGS Media Plan'!G134="y",'2026 BGS Media Plan'!H134&lt;&gt;""),'2026 BGS Media Plan'!H134,"")</f>
        <v/>
      </c>
      <c r="C226" t="str">
        <f>IF(AND('2026 BGS Media Plan'!G134="y",'2026 BGS Media Plan'!M134&lt;&gt;""),'2026 BGS Media Plan'!M134,"")</f>
        <v/>
      </c>
      <c r="D226" s="3" t="str">
        <f>IF(AND('2026 BGS Media Plan'!G134="y",'2026 BGS Media Plan'!K134&lt;&gt;""),'2026 BGS Media Plan'!K134,"")</f>
        <v/>
      </c>
      <c r="E226" s="3" t="str">
        <f>IF(AND('2026 BGS Media Plan'!G134="y",'2026 BGS Media Plan'!L134&gt;""),'2026 BGS Media Plan'!L134,"")</f>
        <v/>
      </c>
      <c r="F226" t="str">
        <f>IF(AND(B226&lt;&gt;"",Agreement!$D$17&lt;&gt;""),Agreement!$D$17,"")</f>
        <v/>
      </c>
      <c r="G226" t="str">
        <f>IF(AND(B226&lt;&gt;"",Agreement!$D$19&lt;&gt;""),Agreement!$D$19,"")</f>
        <v/>
      </c>
      <c r="H226" t="str">
        <f>IF(AND(B226&lt;&gt;"",Agreement!$C$24&lt;&gt;""),Agreement!$C$24,"")</f>
        <v/>
      </c>
      <c r="I226" t="str">
        <f>IF(AND('2026 BGS Media Plan'!G134="y",'2026 BGS Media Plan'!I134&lt;&gt;""),'2026 BGS Media Plan'!I134,"")</f>
        <v/>
      </c>
      <c r="K226" t="str">
        <f>IF(AND('2026 BGS Media Plan'!G134="y",'2026 BGS Media Plan'!J134&lt;&gt;""),'2026 BGS Media Plan'!J134,IF(AND('2026 BGS Media Plan'!G134="y",'2026 BGS Media Plan'!J134="",Agreement!C20&lt;&gt;""),Agreement!C20,""))</f>
        <v/>
      </c>
      <c r="M226" t="str">
        <f>IF(AND(B226&lt;&gt;"",Agreement!$C$12&lt;&gt;""),Agreement!$C$12,"")</f>
        <v/>
      </c>
      <c r="N226" t="str">
        <f>IF(AND(B226&lt;&gt;"",Agreement!$F$12&lt;&gt;""),Agreement!$F$12,"")</f>
        <v/>
      </c>
      <c r="O226" t="str">
        <f>IF(AND(B226&lt;&gt;"",Agreement!$C$13&lt;&gt;""),Agreement!$C$13,"")</f>
        <v/>
      </c>
      <c r="P226" t="str">
        <f>IF(AND(B226&lt;&gt;"",Agreement!$G$13&lt;&gt;""),Agreement!$G$13,"")</f>
        <v/>
      </c>
      <c r="Q226" t="str">
        <f>IF(AND(B226&lt;&gt;"",Agreement!$C$21&lt;&gt;""),Agreement!$C$21,"")</f>
        <v/>
      </c>
      <c r="R226" t="str">
        <f>IF(AND(B226&lt;&gt;"",Agreement!$C$14&lt;&gt;""),Agreement!$C$14,"")</f>
        <v/>
      </c>
      <c r="S226" t="str">
        <f>IF(AND(B226&lt;&gt;"",Agreement!$C$26&lt;&gt;""),Agreement!$C$26,"")</f>
        <v/>
      </c>
    </row>
    <row r="227" spans="1:19" s="196" customFormat="1">
      <c r="A227" s="196" t="str">
        <f>IF(B227="","",'2026 BGS Media Plan'!$B$2)</f>
        <v/>
      </c>
      <c r="B227" s="196" t="str">
        <f>IF(AND('2026 BGS Media Plan'!G135="y",'2026 BGS Media Plan'!H135&lt;&gt;""),'2026 BGS Media Plan'!H135,"")</f>
        <v/>
      </c>
      <c r="C227" s="196" t="str">
        <f>IF(AND('2026 BGS Media Plan'!G135="y",'2026 BGS Media Plan'!M135&lt;&gt;""),'2026 BGS Media Plan'!M135,"")</f>
        <v/>
      </c>
      <c r="D227" s="197" t="str">
        <f>IF(AND('2026 BGS Media Plan'!G135="y",'2026 BGS Media Plan'!K135&lt;&gt;""),'2026 BGS Media Plan'!K135,"")</f>
        <v/>
      </c>
      <c r="E227" s="197" t="str">
        <f>IF(AND('2026 BGS Media Plan'!G135="y",'2026 BGS Media Plan'!L135&gt;""),'2026 BGS Media Plan'!L135,"")</f>
        <v/>
      </c>
      <c r="F227" s="196" t="str">
        <f>IF(AND(B227&lt;&gt;"",Agreement!$D$17&lt;&gt;""),Agreement!$D$17,"")</f>
        <v/>
      </c>
      <c r="G227" s="196" t="str">
        <f>IF(AND(B227&lt;&gt;"",Agreement!$D$19&lt;&gt;""),Agreement!$D$19,"")</f>
        <v/>
      </c>
      <c r="H227" s="196" t="str">
        <f>IF(AND(B227&lt;&gt;"",Agreement!$C$24&lt;&gt;""),Agreement!$C$24,"")</f>
        <v/>
      </c>
      <c r="I227" s="196" t="str">
        <f>IF(AND('2026 BGS Media Plan'!G135="y",'2026 BGS Media Plan'!I135&lt;&gt;""),'2026 BGS Media Plan'!I135,"")</f>
        <v/>
      </c>
      <c r="K227" s="196" t="str">
        <f>IF(AND('2026 BGS Media Plan'!G135="y",'2026 BGS Media Plan'!J135&lt;&gt;""),'2026 BGS Media Plan'!J135,IF(AND('2026 BGS Media Plan'!G135="y",'2026 BGS Media Plan'!J135="",Agreement!C21&lt;&gt;""),Agreement!C21,""))</f>
        <v/>
      </c>
      <c r="M227" s="196" t="str">
        <f>IF(AND(B227&lt;&gt;"",Agreement!$C$12&lt;&gt;""),Agreement!$C$12,"")</f>
        <v/>
      </c>
      <c r="N227" s="196" t="str">
        <f>IF(AND(B227&lt;&gt;"",Agreement!$F$12&lt;&gt;""),Agreement!$F$12,"")</f>
        <v/>
      </c>
      <c r="O227" s="196" t="str">
        <f>IF(AND(B227&lt;&gt;"",Agreement!$C$13&lt;&gt;""),Agreement!$C$13,"")</f>
        <v/>
      </c>
      <c r="P227" s="196" t="str">
        <f>IF(AND(B227&lt;&gt;"",Agreement!$G$13&lt;&gt;""),Agreement!$G$13,"")</f>
        <v/>
      </c>
      <c r="Q227" s="196" t="str">
        <f>IF(AND(B227&lt;&gt;"",Agreement!$C$21&lt;&gt;""),Agreement!$C$21,"")</f>
        <v/>
      </c>
      <c r="R227" s="196" t="str">
        <f>IF(AND(B227&lt;&gt;"",Agreement!$C$14&lt;&gt;""),Agreement!$C$14,"")</f>
        <v/>
      </c>
      <c r="S227" s="196" t="str">
        <f>IF(AND(B227&lt;&gt;"",Agreement!$C$26&lt;&gt;""),Agreement!$C$26,"")</f>
        <v/>
      </c>
    </row>
    <row r="228" spans="1:19">
      <c r="A228" t="str">
        <f>IF(B228="","",'2026 BGS Media Plan'!$B$2)</f>
        <v/>
      </c>
      <c r="B228" t="str">
        <f>IF(AND('2026 BGS Media Plan'!G140="y",'2026 BGS Media Plan'!H140&lt;&gt;""),'2026 BGS Media Plan'!H140,"")</f>
        <v/>
      </c>
      <c r="C228" t="str">
        <f>IF(AND('2026 BGS Media Plan'!G140="y",'2026 BGS Media Plan'!M140&lt;&gt;""),'2026 BGS Media Plan'!M140,"")</f>
        <v/>
      </c>
      <c r="D228" s="3" t="str">
        <f>IF(AND('2026 BGS Media Plan'!G140="y",'2026 BGS Media Plan'!K140&lt;&gt;""),'2026 BGS Media Plan'!K140,"")</f>
        <v/>
      </c>
      <c r="E228" s="3" t="str">
        <f>IF(AND('2026 BGS Media Plan'!G140="y",'2026 BGS Media Plan'!L140&gt;""),'2026 BGS Media Plan'!L140,"")</f>
        <v/>
      </c>
      <c r="F228" t="str">
        <f>IF(AND(B228&lt;&gt;"",Agreement!$D$17&lt;&gt;""),Agreement!$D$17,"")</f>
        <v/>
      </c>
      <c r="G228" t="str">
        <f>IF(AND(B228&lt;&gt;"",Agreement!$D$19&lt;&gt;""),Agreement!$D$19,"")</f>
        <v/>
      </c>
      <c r="H228" t="str">
        <f>IF(AND(B228&lt;&gt;"",Agreement!$C$24&lt;&gt;""),Agreement!$C$24,"")</f>
        <v/>
      </c>
      <c r="I228" t="str">
        <f>IF(AND('2026 BGS Media Plan'!G140="y",'2026 BGS Media Plan'!I140&lt;&gt;""),'2026 BGS Media Plan'!I140,"")</f>
        <v/>
      </c>
      <c r="K228" t="str">
        <f>IF(AND('2026 BGS Media Plan'!G140="y",'2026 BGS Media Plan'!J140&lt;&gt;""),'2026 BGS Media Plan'!J140,IF(AND('2026 BGS Media Plan'!G140="y",'2026 BGS Media Plan'!J140="",Agreement!C15&lt;&gt;""),Agreement!C15,""))</f>
        <v/>
      </c>
      <c r="M228" t="str">
        <f>IF(AND(B228&lt;&gt;"",Agreement!$C$12&lt;&gt;""),Agreement!$C$12,"")</f>
        <v/>
      </c>
      <c r="N228" t="str">
        <f>IF(AND(B228&lt;&gt;"",Agreement!$F$12&lt;&gt;""),Agreement!$F$12,"")</f>
        <v/>
      </c>
      <c r="O228" t="str">
        <f>IF(AND(B228&lt;&gt;"",Agreement!$C$13&lt;&gt;""),Agreement!$C$13,"")</f>
        <v/>
      </c>
      <c r="P228" t="str">
        <f>IF(AND(B228&lt;&gt;"",Agreement!$G$13&lt;&gt;""),Agreement!$G$13,"")</f>
        <v/>
      </c>
      <c r="Q228" t="str">
        <f>IF(AND(B228&lt;&gt;"",Agreement!$C$21&lt;&gt;""),Agreement!$C$21,"")</f>
        <v/>
      </c>
      <c r="R228" t="str">
        <f>IF(AND(B228&lt;&gt;"",Agreement!$C$14&lt;&gt;""),Agreement!$C$14,"")</f>
        <v/>
      </c>
      <c r="S228" t="str">
        <f>IF(AND(B228&lt;&gt;"",Agreement!$C$26&lt;&gt;""),Agreement!$C$26,"")</f>
        <v/>
      </c>
    </row>
    <row r="229" spans="1:19">
      <c r="A229" t="str">
        <f>IF(B229="","",'2026 BGS Media Plan'!$B$2)</f>
        <v/>
      </c>
      <c r="B229" t="str">
        <f>IF(AND('2026 BGS Media Plan'!G141="y",'2026 BGS Media Plan'!H141&lt;&gt;""),'2026 BGS Media Plan'!H141,"")</f>
        <v/>
      </c>
      <c r="C229" t="str">
        <f>IF(AND('2026 BGS Media Plan'!G141="y",'2026 BGS Media Plan'!M141&lt;&gt;""),'2026 BGS Media Plan'!M141,"")</f>
        <v/>
      </c>
      <c r="D229" s="3" t="str">
        <f>IF(AND('2026 BGS Media Plan'!G141="y",'2026 BGS Media Plan'!K141&lt;&gt;""),'2026 BGS Media Plan'!K141,"")</f>
        <v/>
      </c>
      <c r="E229" s="3" t="str">
        <f>IF(AND('2026 BGS Media Plan'!G141="y",'2026 BGS Media Plan'!L141&gt;""),'2026 BGS Media Plan'!L141,"")</f>
        <v/>
      </c>
      <c r="F229" t="str">
        <f>IF(AND(B229&lt;&gt;"",Agreement!$D$17&lt;&gt;""),Agreement!$D$17,"")</f>
        <v/>
      </c>
      <c r="G229" t="str">
        <f>IF(AND(B229&lt;&gt;"",Agreement!$D$19&lt;&gt;""),Agreement!$D$19,"")</f>
        <v/>
      </c>
      <c r="H229" t="str">
        <f>IF(AND(B229&lt;&gt;"",Agreement!$C$24&lt;&gt;""),Agreement!$C$24,"")</f>
        <v/>
      </c>
      <c r="I229" t="str">
        <f>IF(AND('2026 BGS Media Plan'!G141="y",'2026 BGS Media Plan'!I141&lt;&gt;""),'2026 BGS Media Plan'!I141,"")</f>
        <v/>
      </c>
      <c r="K229" t="str">
        <f>IF(AND('2026 BGS Media Plan'!G141="y",'2026 BGS Media Plan'!J141&lt;&gt;""),'2026 BGS Media Plan'!J141,IF(AND('2026 BGS Media Plan'!G141="y",'2026 BGS Media Plan'!J141="",Agreement!C15&lt;&gt;""),Agreement!C15,""))</f>
        <v/>
      </c>
      <c r="M229" t="str">
        <f>IF(AND(B229&lt;&gt;"",Agreement!$C$12&lt;&gt;""),Agreement!$C$12,"")</f>
        <v/>
      </c>
      <c r="N229" t="str">
        <f>IF(AND(B229&lt;&gt;"",Agreement!$F$12&lt;&gt;""),Agreement!$F$12,"")</f>
        <v/>
      </c>
      <c r="O229" t="str">
        <f>IF(AND(B229&lt;&gt;"",Agreement!$C$13&lt;&gt;""),Agreement!$C$13,"")</f>
        <v/>
      </c>
      <c r="P229" t="str">
        <f>IF(AND(B229&lt;&gt;"",Agreement!$G$13&lt;&gt;""),Agreement!$G$13,"")</f>
        <v/>
      </c>
      <c r="Q229" t="str">
        <f>IF(AND(B229&lt;&gt;"",Agreement!$C$21&lt;&gt;""),Agreement!$C$21,"")</f>
        <v/>
      </c>
      <c r="R229" t="str">
        <f>IF(AND(B229&lt;&gt;"",Agreement!$C$14&lt;&gt;""),Agreement!$C$14,"")</f>
        <v/>
      </c>
      <c r="S229" t="str">
        <f>IF(AND(B229&lt;&gt;"",Agreement!$C$26&lt;&gt;""),Agreement!$C$26,"")</f>
        <v/>
      </c>
    </row>
    <row r="230" spans="1:19">
      <c r="A230" t="str">
        <f>IF(B230="","",'2026 BGS Media Plan'!$B$2)</f>
        <v/>
      </c>
      <c r="B230" t="str">
        <f>IF(AND('2026 BGS Media Plan'!G142="y",'2026 BGS Media Plan'!H142&lt;&gt;""),'2026 BGS Media Plan'!H142,"")</f>
        <v/>
      </c>
      <c r="C230" t="str">
        <f>IF(AND('2026 BGS Media Plan'!G142="y",'2026 BGS Media Plan'!M142&lt;&gt;""),'2026 BGS Media Plan'!M142,"")</f>
        <v/>
      </c>
      <c r="D230" s="3" t="str">
        <f>IF(AND('2026 BGS Media Plan'!G142="y",'2026 BGS Media Plan'!K142&lt;&gt;""),'2026 BGS Media Plan'!K142,"")</f>
        <v/>
      </c>
      <c r="E230" s="3" t="str">
        <f>IF(AND('2026 BGS Media Plan'!G142="y",'2026 BGS Media Plan'!L142&gt;""),'2026 BGS Media Plan'!L142,"")</f>
        <v/>
      </c>
      <c r="F230" t="str">
        <f>IF(AND(B230&lt;&gt;"",Agreement!$D$17&lt;&gt;""),Agreement!$D$17,"")</f>
        <v/>
      </c>
      <c r="G230" t="str">
        <f>IF(AND(B230&lt;&gt;"",Agreement!$D$19&lt;&gt;""),Agreement!$D$19,"")</f>
        <v/>
      </c>
      <c r="H230" t="str">
        <f>IF(AND(B230&lt;&gt;"",Agreement!$C$24&lt;&gt;""),Agreement!$C$24,"")</f>
        <v/>
      </c>
      <c r="I230" t="str">
        <f>IF(AND('2026 BGS Media Plan'!G142="y",'2026 BGS Media Plan'!I142&lt;&gt;""),'2026 BGS Media Plan'!I142,"")</f>
        <v/>
      </c>
      <c r="K230" t="str">
        <f>IF(AND('2026 BGS Media Plan'!G142="y",'2026 BGS Media Plan'!J142&lt;&gt;""),'2026 BGS Media Plan'!J142,IF(AND('2026 BGS Media Plan'!G142="y",'2026 BGS Media Plan'!J142="",Agreement!C15&lt;&gt;""),Agreement!C15,""))</f>
        <v/>
      </c>
      <c r="M230" t="str">
        <f>IF(AND(B230&lt;&gt;"",Agreement!$C$12&lt;&gt;""),Agreement!$C$12,"")</f>
        <v/>
      </c>
      <c r="N230" t="str">
        <f>IF(AND(B230&lt;&gt;"",Agreement!$F$12&lt;&gt;""),Agreement!$F$12,"")</f>
        <v/>
      </c>
      <c r="O230" t="str">
        <f>IF(AND(B230&lt;&gt;"",Agreement!$C$13&lt;&gt;""),Agreement!$C$13,"")</f>
        <v/>
      </c>
      <c r="P230" t="str">
        <f>IF(AND(B230&lt;&gt;"",Agreement!$G$13&lt;&gt;""),Agreement!$G$13,"")</f>
        <v/>
      </c>
      <c r="Q230" t="str">
        <f>IF(AND(B230&lt;&gt;"",Agreement!$C$21&lt;&gt;""),Agreement!$C$21,"")</f>
        <v/>
      </c>
      <c r="R230" t="str">
        <f>IF(AND(B230&lt;&gt;"",Agreement!$C$14&lt;&gt;""),Agreement!$C$14,"")</f>
        <v/>
      </c>
      <c r="S230" t="str">
        <f>IF(AND(B230&lt;&gt;"",Agreement!$C$26&lt;&gt;""),Agreement!$C$26,"")</f>
        <v/>
      </c>
    </row>
    <row r="281" spans="2:2">
      <c r="B281">
        <f>SUM(B156:B228)</f>
        <v>0</v>
      </c>
    </row>
  </sheetData>
  <sheetProtection algorithmName="SHA-512" hashValue="FdE+EdM9webmRGzpkWGe7lH4RIBGrANptYAwJIL+e8ygupSmG8wvvHiqgSZht4Hp2MlsYITun7vq/WzYoaug5g==" saltValue="gtA2DK9n3hkpXtdmQwcRf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2026 BG Media Plan</vt:lpstr>
      <vt:lpstr>2026 BGS Media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2026-03-20T15:42:09Z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